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-2021" sheetId="1" r:id="rId1"/>
    <sheet name="2018-2020" sheetId="2" r:id="rId2"/>
    <sheet name="2017-2019" sheetId="3" r:id="rId3"/>
    <sheet name="2016-2018" sheetId="4" r:id="rId4"/>
    <sheet name="2015-2017" sheetId="5" r:id="rId5"/>
    <sheet name="2014-2016" sheetId="6" r:id="rId6"/>
  </sheets>
  <definedNames>
    <definedName name="_xlnm.Print_Area" localSheetId="5">'2014-2016'!$A$1:$I$138</definedName>
    <definedName name="_xlnm.Print_Area" localSheetId="4">'2015-2017'!$A$1:$I$136</definedName>
    <definedName name="_xlnm.Print_Area" localSheetId="3">'2016-2018'!$A$1:$I$106</definedName>
    <definedName name="_xlnm.Print_Area" localSheetId="1">'2018-2020'!$A$1:$I$134</definedName>
    <definedName name="_xlnm.Print_Area" localSheetId="0">'2019-2021'!$A$1:$I$170</definedName>
    <definedName name="Excel_BuiltIn_Print_Area" localSheetId="0">'2019-2021'!$A$1:$I$130</definedName>
    <definedName name="Excel_BuiltIn_Print_Area" localSheetId="1">'2018-2020'!$A$1:$I$135</definedName>
    <definedName name="Excel_BuiltIn_Print_Area" localSheetId="3">'2016-2018'!$A$1:$I$106</definedName>
    <definedName name="Excel_BuiltIn_Print_Area" localSheetId="4">'2015-2017'!$A$1:$I$136</definedName>
    <definedName name="Excel_BuiltIn_Print_Area" localSheetId="5">'2014-2016'!$A$1:$I$138</definedName>
  </definedNames>
  <calcPr fullCalcOnLoad="1"/>
</workbook>
</file>

<file path=xl/sharedStrings.xml><?xml version="1.0" encoding="utf-8"?>
<sst xmlns="http://schemas.openxmlformats.org/spreadsheetml/2006/main" count="428" uniqueCount="53">
  <si>
    <t>Tab. 4.18 Indicatori di copertura e adesione dei programmi di screening per dipartimento - Anni 2019-2021</t>
  </si>
  <si>
    <t>Screening mammografico</t>
  </si>
  <si>
    <t>DIPARTIMENTO E ASL</t>
  </si>
  <si>
    <t>Anno</t>
  </si>
  <si>
    <t>Popolazione bersaglio annuale (50-69 anni) (a)</t>
  </si>
  <si>
    <t>Inviti</t>
  </si>
  <si>
    <t>Copertura da inviti + adesioni spontanee</t>
  </si>
  <si>
    <t>Aderenti (comprese spontanee)</t>
  </si>
  <si>
    <t xml:space="preserve">Partecipazione allo screening </t>
  </si>
  <si>
    <t>Tasso di identificazione per cancro (‰)</t>
  </si>
  <si>
    <t>Dipartimento 1: Torino</t>
  </si>
  <si>
    <t>Dipartimento 2: TO5</t>
  </si>
  <si>
    <t>Dipartimento 3: TO3</t>
  </si>
  <si>
    <t>Dipartimento 4: TO4</t>
  </si>
  <si>
    <t>Dipartimento 5: VC e BI</t>
  </si>
  <si>
    <t>Dipartimento 6: NO e VCO</t>
  </si>
  <si>
    <t>Dipartimento 7: CN1 e CN2 (b)</t>
  </si>
  <si>
    <t>Dipartimento 8: AT</t>
  </si>
  <si>
    <t>Dipartimento 9: AL</t>
  </si>
  <si>
    <t>Piemonte</t>
  </si>
  <si>
    <t>Screening colorettale (sigmoidoscopia)</t>
  </si>
  <si>
    <t>Popolazione bersaglio annuale (58enni)</t>
  </si>
  <si>
    <t xml:space="preserve">Copertura da inviti </t>
  </si>
  <si>
    <t xml:space="preserve">Aderenti </t>
  </si>
  <si>
    <t>Screening colorettale (sangue occulto feci)</t>
  </si>
  <si>
    <t>Popolazione bersaglio annuale (58-69 anni)</t>
  </si>
  <si>
    <t>Inviti (c)</t>
  </si>
  <si>
    <t xml:space="preserve">Copertura da inviti screening  </t>
  </si>
  <si>
    <r>
      <rPr>
        <sz val="10"/>
        <rFont val="Arial"/>
        <family val="2"/>
      </rPr>
      <t>Dipartimento 9: AL</t>
    </r>
    <r>
      <rPr>
        <b/>
        <sz val="8"/>
        <rFont val="Arial"/>
        <family val="2"/>
      </rPr>
      <t xml:space="preserve"> (c)</t>
    </r>
  </si>
  <si>
    <t>Screening della cervice uterina</t>
  </si>
  <si>
    <t>Popolazione bersaglio annuale (25-64 anni)</t>
  </si>
  <si>
    <t>Tasso di identificazione per CIN2+ (‰)</t>
  </si>
  <si>
    <t>Dipartimento 7: CN1 e CN2 (a)</t>
  </si>
  <si>
    <t>(a) La popolazione bersaglio delle donne 50-69 anni è composta dalle donne facenti parte dell'obiettivo del programma di screening mammografico definita sulla base delle attività.</t>
  </si>
  <si>
    <t>(b) Per il 2018-2019, i dati del dipartimento 7 (Cuneo) sono stati forniti dai Responsabili del Dipartimento stesso.</t>
  </si>
  <si>
    <t>(c) Nel 2020 non sono stati effettuati inviti al sangue occulto nelle feci, mentre sono stati eseguiti esami di primo e secondo livello che hanno determinato un tasso di identificazione per cancro.</t>
  </si>
  <si>
    <t>(d) Il tasso di identificazione per lesioni CIN2+ include le lesioni identificate con PAP test come test di screening primario per le donne tra 24 e 29 anni e con HPV test come test di screening</t>
  </si>
  <si>
    <t xml:space="preserve">     primario per le donne tra 30 e 64 anni, come da protocollo di screening.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</si>
  <si>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S.S.D. Epidemiologia Screening - CPO Piemonte.</t>
    </r>
  </si>
  <si>
    <t>Tab. 4.18 Indicatori di copertura e adesione dei programmi di screening per dipartimento - Anni 2018-2020</t>
  </si>
  <si>
    <r>
      <rPr>
        <sz val="10"/>
        <rFont val="Arial"/>
        <family val="2"/>
      </rPr>
      <t>Dipartimento 9: AL</t>
    </r>
    <r>
      <rPr>
        <b/>
        <sz val="8"/>
        <rFont val="Arial"/>
        <family val="2"/>
      </rPr>
      <t xml:space="preserve"> (1)</t>
    </r>
  </si>
  <si>
    <t>Tab. 4.18 Indicatori di copertura e adesione dei programmi di screening per dipartimento - Anni 2017-2019</t>
  </si>
  <si>
    <t>(b) Per il 2018 e 2019, i dati del dipartimento 7 (Cuneo) sono stati forniti dai Responsabili del Dipartimento stesso.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</si>
  <si>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S.S.D. Epidemiologia Screening - CPO Piemonte</t>
    </r>
  </si>
  <si>
    <t>Tab. 4.18 Indicatori di copertura e adesione dei programmi di screening per dipartimento - Anni 2016-2018</t>
  </si>
  <si>
    <t>Popolazione bersaglio annuale (50-69 anni)</t>
  </si>
  <si>
    <t>(a) Per il 2018 i dati del dipartimento 7 (Cuneo) sono stati forniti dai Responsabili del dipartimento stesso.</t>
  </si>
  <si>
    <t>Tab. 4.18 Indicatori di copertura e adesione dei programmi di screening per dipartimento - Anni 2015-2017</t>
  </si>
  <si>
    <t>Dipartimento 7: CN1 e CN2</t>
  </si>
  <si>
    <t>Screening cervicale (HPV + pap test)</t>
  </si>
  <si>
    <t>Partecipazione allo screening</t>
  </si>
  <si>
    <t>Tab. 4.18 Indicatori di copertura e adesione dei programmi di screening per dipartimento - Anni 2014-2016</t>
  </si>
  <si>
    <t>-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</si>
</sst>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.0%"/>
    <numFmt numFmtId="167" formatCode="0"/>
    <numFmt numFmtId="168" formatCode="#,##0"/>
    <numFmt numFmtId="169" formatCode="0.0"/>
    <numFmt numFmtId="170" formatCode="General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orbe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</cellStyleXfs>
  <cellXfs count="82">
    <xf numFmtId="164" fontId="0" fillId="0" borderId="0" xfId="0" applyAlignment="1">
      <alignment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3" fillId="2" borderId="0" xfId="0" applyFont="1" applyFill="1" applyAlignment="1">
      <alignment/>
    </xf>
    <xf numFmtId="164" fontId="4" fillId="2" borderId="0" xfId="0" applyFont="1" applyFill="1" applyBorder="1" applyAlignment="1">
      <alignment/>
    </xf>
    <xf numFmtId="165" fontId="0" fillId="2" borderId="0" xfId="19" applyFill="1" applyBorder="1" applyAlignment="1" applyProtection="1">
      <alignment/>
      <protection/>
    </xf>
    <xf numFmtId="166" fontId="0" fillId="2" borderId="0" xfId="19" applyNumberFormat="1" applyFill="1" applyBorder="1" applyAlignment="1" applyProtection="1">
      <alignment/>
      <protection/>
    </xf>
    <xf numFmtId="167" fontId="0" fillId="2" borderId="0" xfId="0" applyNumberFormat="1" applyFont="1" applyFill="1" applyBorder="1" applyAlignment="1">
      <alignment/>
    </xf>
    <xf numFmtId="166" fontId="0" fillId="2" borderId="0" xfId="19" applyNumberFormat="1" applyFont="1" applyFill="1" applyBorder="1" applyAlignment="1" applyProtection="1">
      <alignment horizontal="right"/>
      <protection/>
    </xf>
    <xf numFmtId="164" fontId="0" fillId="2" borderId="0" xfId="0" applyFill="1" applyAlignment="1">
      <alignment/>
    </xf>
    <xf numFmtId="168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64" fontId="5" fillId="2" borderId="0" xfId="0" applyFont="1" applyFill="1" applyAlignment="1">
      <alignment/>
    </xf>
    <xf numFmtId="166" fontId="0" fillId="2" borderId="0" xfId="19" applyNumberFormat="1" applyFont="1" applyFill="1" applyBorder="1" applyAlignment="1" applyProtection="1">
      <alignment/>
      <protection/>
    </xf>
    <xf numFmtId="166" fontId="0" fillId="0" borderId="0" xfId="19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Fill="1" applyBorder="1" applyAlignment="1">
      <alignment horizontal="right" vertical="center"/>
    </xf>
    <xf numFmtId="164" fontId="0" fillId="3" borderId="0" xfId="0" applyFont="1" applyFill="1" applyBorder="1" applyAlignment="1">
      <alignment horizontal="left"/>
    </xf>
    <xf numFmtId="164" fontId="0" fillId="3" borderId="0" xfId="0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6" fontId="0" fillId="3" borderId="0" xfId="19" applyNumberFormat="1" applyFont="1" applyFill="1" applyBorder="1" applyAlignment="1" applyProtection="1">
      <alignment horizontal="right"/>
      <protection/>
    </xf>
    <xf numFmtId="167" fontId="0" fillId="3" borderId="0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 horizontal="right"/>
    </xf>
    <xf numFmtId="169" fontId="0" fillId="3" borderId="0" xfId="0" applyNumberFormat="1" applyFont="1" applyFill="1" applyBorder="1" applyAlignment="1">
      <alignment horizontal="right"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right" vertical="center"/>
    </xf>
    <xf numFmtId="166" fontId="0" fillId="2" borderId="2" xfId="19" applyNumberFormat="1" applyFont="1" applyFill="1" applyBorder="1" applyAlignment="1" applyProtection="1">
      <alignment horizontal="right" vertical="center"/>
      <protection/>
    </xf>
    <xf numFmtId="169" fontId="0" fillId="2" borderId="2" xfId="0" applyNumberFormat="1" applyFont="1" applyFill="1" applyBorder="1" applyAlignment="1">
      <alignment horizontal="right" vertical="center"/>
    </xf>
    <xf numFmtId="164" fontId="0" fillId="2" borderId="1" xfId="0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right" vertical="center"/>
    </xf>
    <xf numFmtId="166" fontId="0" fillId="2" borderId="1" xfId="19" applyNumberFormat="1" applyFont="1" applyFill="1" applyBorder="1" applyAlignment="1" applyProtection="1">
      <alignment horizontal="right" vertical="center"/>
      <protection/>
    </xf>
    <xf numFmtId="169" fontId="0" fillId="2" borderId="1" xfId="0" applyNumberFormat="1" applyFont="1" applyFill="1" applyBorder="1" applyAlignment="1">
      <alignment horizontal="right" vertical="center"/>
    </xf>
    <xf numFmtId="164" fontId="0" fillId="2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right" vertical="center"/>
    </xf>
    <xf numFmtId="164" fontId="0" fillId="2" borderId="0" xfId="0" applyFill="1" applyBorder="1" applyAlignment="1">
      <alignment horizontal="center" vertical="center"/>
    </xf>
    <xf numFmtId="168" fontId="6" fillId="2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0" fillId="3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center"/>
    </xf>
    <xf numFmtId="168" fontId="0" fillId="3" borderId="1" xfId="0" applyNumberFormat="1" applyFont="1" applyFill="1" applyBorder="1" applyAlignment="1">
      <alignment horizontal="right"/>
    </xf>
    <xf numFmtId="166" fontId="0" fillId="3" borderId="1" xfId="19" applyNumberFormat="1" applyFont="1" applyFill="1" applyBorder="1" applyAlignment="1" applyProtection="1">
      <alignment horizontal="right"/>
      <protection/>
    </xf>
    <xf numFmtId="169" fontId="0" fillId="3" borderId="1" xfId="0" applyNumberFormat="1" applyFont="1" applyFill="1" applyBorder="1" applyAlignment="1">
      <alignment horizontal="right"/>
    </xf>
    <xf numFmtId="166" fontId="0" fillId="2" borderId="0" xfId="19" applyNumberFormat="1" applyFont="1" applyFill="1" applyBorder="1" applyAlignment="1" applyProtection="1">
      <alignment horizontal="right" vertical="center"/>
      <protection/>
    </xf>
    <xf numFmtId="169" fontId="0" fillId="2" borderId="0" xfId="0" applyNumberFormat="1" applyFont="1" applyFill="1" applyBorder="1" applyAlignment="1">
      <alignment horizontal="right" vertical="center"/>
    </xf>
    <xf numFmtId="164" fontId="8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/>
    </xf>
    <xf numFmtId="164" fontId="9" fillId="2" borderId="0" xfId="0" applyFont="1" applyFill="1" applyBorder="1" applyAlignment="1">
      <alignment horizontal="left"/>
    </xf>
    <xf numFmtId="164" fontId="0" fillId="2" borderId="3" xfId="0" applyFont="1" applyFill="1" applyBorder="1" applyAlignment="1">
      <alignment horizontal="left" vertical="center"/>
    </xf>
    <xf numFmtId="164" fontId="0" fillId="2" borderId="3" xfId="0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horizontal="right" vertical="center"/>
    </xf>
    <xf numFmtId="166" fontId="0" fillId="2" borderId="3" xfId="19" applyNumberFormat="1" applyFont="1" applyFill="1" applyBorder="1" applyAlignment="1" applyProtection="1">
      <alignment horizontal="right" vertical="center"/>
      <protection/>
    </xf>
    <xf numFmtId="169" fontId="0" fillId="2" borderId="3" xfId="0" applyNumberFormat="1" applyFont="1" applyFill="1" applyBorder="1" applyAlignment="1">
      <alignment horizontal="right" vertical="center"/>
    </xf>
    <xf numFmtId="164" fontId="0" fillId="3" borderId="4" xfId="0" applyFont="1" applyFill="1" applyBorder="1" applyAlignment="1">
      <alignment horizontal="left"/>
    </xf>
    <xf numFmtId="164" fontId="0" fillId="3" borderId="4" xfId="0" applyFont="1" applyFill="1" applyBorder="1" applyAlignment="1">
      <alignment horizontal="center"/>
    </xf>
    <xf numFmtId="168" fontId="0" fillId="3" borderId="4" xfId="0" applyNumberFormat="1" applyFont="1" applyFill="1" applyBorder="1" applyAlignment="1">
      <alignment horizontal="right"/>
    </xf>
    <xf numFmtId="166" fontId="0" fillId="3" borderId="4" xfId="19" applyNumberFormat="1" applyFont="1" applyFill="1" applyBorder="1" applyAlignment="1" applyProtection="1">
      <alignment horizontal="right"/>
      <protection/>
    </xf>
    <xf numFmtId="169" fontId="0" fillId="3" borderId="4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left" vertical="center"/>
    </xf>
    <xf numFmtId="168" fontId="0" fillId="2" borderId="0" xfId="0" applyNumberFormat="1" applyFont="1" applyFill="1" applyBorder="1" applyAlignment="1">
      <alignment/>
    </xf>
    <xf numFmtId="164" fontId="0" fillId="2" borderId="0" xfId="0" applyFill="1" applyBorder="1" applyAlignment="1">
      <alignment horizontal="left" vertical="center"/>
    </xf>
    <xf numFmtId="164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right"/>
    </xf>
    <xf numFmtId="164" fontId="0" fillId="2" borderId="3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left"/>
    </xf>
    <xf numFmtId="168" fontId="0" fillId="2" borderId="3" xfId="0" applyNumberFormat="1" applyFont="1" applyFill="1" applyBorder="1" applyAlignment="1">
      <alignment horizontal="right"/>
    </xf>
    <xf numFmtId="166" fontId="0" fillId="2" borderId="3" xfId="19" applyNumberFormat="1" applyFont="1" applyFill="1" applyBorder="1" applyAlignment="1" applyProtection="1">
      <alignment horizontal="right"/>
      <protection/>
    </xf>
    <xf numFmtId="169" fontId="0" fillId="2" borderId="3" xfId="0" applyNumberFormat="1" applyFont="1" applyFill="1" applyBorder="1" applyAlignment="1">
      <alignment horizontal="right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left"/>
    </xf>
    <xf numFmtId="164" fontId="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legamento ipertestuale 2" xfId="20"/>
    <cellStyle name="Normal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workbookViewId="0" topLeftCell="A115">
      <selection activeCell="A1" sqref="A1"/>
    </sheetView>
  </sheetViews>
  <sheetFormatPr defaultColWidth="9.140625" defaultRowHeight="12.75"/>
  <cols>
    <col min="1" max="1" width="25.7109375" style="1" customWidth="1"/>
    <col min="2" max="2" width="10.00390625" style="2" customWidth="1"/>
    <col min="3" max="3" width="15.7109375" style="3" customWidth="1"/>
    <col min="4" max="7" width="14.7109375" style="3" customWidth="1"/>
    <col min="8" max="8" width="20.140625" style="3" customWidth="1"/>
    <col min="9" max="9" width="3.7109375" style="3" customWidth="1"/>
    <col min="10" max="16384" width="9.140625" style="3" customWidth="1"/>
  </cols>
  <sheetData>
    <row r="1" spans="1:8" ht="18" customHeight="1">
      <c r="A1" s="4" t="s">
        <v>0</v>
      </c>
      <c r="B1" s="5"/>
      <c r="H1" s="6"/>
    </row>
    <row r="2" spans="1:8" ht="12.75">
      <c r="A2" s="7"/>
      <c r="B2" s="8"/>
      <c r="C2" s="7"/>
      <c r="D2" s="7"/>
      <c r="E2" s="7"/>
      <c r="F2" s="7"/>
      <c r="G2" s="7"/>
      <c r="H2" s="7"/>
    </row>
    <row r="3" spans="2:8" ht="18" customHeight="1">
      <c r="B3" s="9"/>
      <c r="C3" s="10" t="s">
        <v>1</v>
      </c>
      <c r="D3" s="10"/>
      <c r="E3" s="10"/>
      <c r="F3" s="10"/>
      <c r="G3" s="10"/>
      <c r="H3" s="10"/>
    </row>
    <row r="4" spans="1:20" ht="39" customHeight="1">
      <c r="A4" s="11" t="s">
        <v>2</v>
      </c>
      <c r="B4" s="12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3.5" customHeight="1">
      <c r="A5" s="1" t="s">
        <v>10</v>
      </c>
      <c r="B5" s="2">
        <v>2021</v>
      </c>
      <c r="C5" s="3">
        <v>62406</v>
      </c>
      <c r="D5" s="3">
        <v>79920</v>
      </c>
      <c r="E5" s="15">
        <f>D5/C5</f>
        <v>1.2806460917219498</v>
      </c>
      <c r="F5" s="3">
        <v>30551</v>
      </c>
      <c r="G5" s="16">
        <f>F5/D5</f>
        <v>0.3822697697697698</v>
      </c>
      <c r="H5" s="3">
        <v>7.2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3" customFormat="1" ht="13.5" customHeight="1">
      <c r="B6" s="2">
        <v>2020</v>
      </c>
      <c r="C6" s="17">
        <v>61988.5</v>
      </c>
      <c r="D6" s="3">
        <v>21381</v>
      </c>
      <c r="E6" s="18">
        <v>0.3449188155867621</v>
      </c>
      <c r="F6" s="3">
        <v>13235</v>
      </c>
      <c r="G6" s="18">
        <v>0.21350734410414834</v>
      </c>
      <c r="H6" s="3">
        <v>7.2</v>
      </c>
      <c r="J6" s="19"/>
      <c r="L6" s="14"/>
      <c r="M6" s="14"/>
      <c r="N6" s="14"/>
      <c r="O6" s="14"/>
      <c r="P6" s="14"/>
      <c r="Q6" s="14"/>
      <c r="R6" s="14"/>
      <c r="S6" s="14"/>
      <c r="T6" s="14"/>
    </row>
    <row r="7" spans="2:10" ht="13.5" customHeight="1">
      <c r="B7" s="2">
        <v>2019</v>
      </c>
      <c r="C7" s="20">
        <v>65107</v>
      </c>
      <c r="D7" s="20">
        <v>64099</v>
      </c>
      <c r="E7" s="18">
        <v>0.9845177937856144</v>
      </c>
      <c r="F7" s="20">
        <v>32952</v>
      </c>
      <c r="G7" s="18">
        <v>0.5061206936274133</v>
      </c>
      <c r="H7" s="21">
        <v>6.3</v>
      </c>
      <c r="J7" s="22"/>
    </row>
    <row r="8" spans="3:8" ht="13.5" customHeight="1">
      <c r="C8" s="20"/>
      <c r="D8" s="20"/>
      <c r="E8" s="18"/>
      <c r="F8" s="20"/>
      <c r="G8" s="18"/>
      <c r="H8" s="21"/>
    </row>
    <row r="9" spans="1:8" ht="13.5" customHeight="1">
      <c r="A9" s="1" t="s">
        <v>11</v>
      </c>
      <c r="B9" s="2">
        <v>2021</v>
      </c>
      <c r="C9" s="3">
        <v>22451</v>
      </c>
      <c r="D9" s="3">
        <v>26482</v>
      </c>
      <c r="E9" s="15">
        <f>D9/C9</f>
        <v>1.1795465680816</v>
      </c>
      <c r="F9" s="3">
        <v>12592</v>
      </c>
      <c r="G9" s="16">
        <f>F9/D9</f>
        <v>0.47549278755381014</v>
      </c>
      <c r="H9" s="3">
        <v>7.3</v>
      </c>
    </row>
    <row r="10" spans="2:8" s="3" customFormat="1" ht="13.5" customHeight="1">
      <c r="B10" s="2">
        <v>2020</v>
      </c>
      <c r="C10" s="3">
        <v>22278</v>
      </c>
      <c r="D10" s="3">
        <v>20798</v>
      </c>
      <c r="E10" s="23">
        <v>0.9335667474638657</v>
      </c>
      <c r="F10" s="3">
        <v>10454</v>
      </c>
      <c r="G10" s="24">
        <v>0.46925217703564054</v>
      </c>
      <c r="H10" s="3">
        <v>7.3</v>
      </c>
    </row>
    <row r="11" spans="2:8" ht="13.5" customHeight="1">
      <c r="B11" s="2">
        <v>2019</v>
      </c>
      <c r="C11" s="20">
        <v>22984</v>
      </c>
      <c r="D11" s="20">
        <v>25038</v>
      </c>
      <c r="E11" s="18">
        <v>1.089366515837104</v>
      </c>
      <c r="F11" s="20">
        <v>13048</v>
      </c>
      <c r="G11" s="18">
        <v>0.5676992690567351</v>
      </c>
      <c r="H11" s="21">
        <v>3.2</v>
      </c>
    </row>
    <row r="12" spans="3:8" ht="13.5" customHeight="1">
      <c r="C12" s="20"/>
      <c r="D12" s="20"/>
      <c r="E12" s="18"/>
      <c r="F12" s="20"/>
      <c r="G12" s="18"/>
      <c r="H12" s="21"/>
    </row>
    <row r="13" spans="1:8" ht="13.5" customHeight="1">
      <c r="A13" s="1" t="s">
        <v>12</v>
      </c>
      <c r="B13" s="2">
        <v>2021</v>
      </c>
      <c r="C13" s="17">
        <v>43629.5</v>
      </c>
      <c r="D13" s="3">
        <v>64352</v>
      </c>
      <c r="E13" s="15">
        <f>D13/C13</f>
        <v>1.4749653330888504</v>
      </c>
      <c r="F13" s="3">
        <v>27260</v>
      </c>
      <c r="G13" s="16">
        <f>F13/D13</f>
        <v>0.42360765788165095</v>
      </c>
      <c r="H13" s="3">
        <v>4.9</v>
      </c>
    </row>
    <row r="14" spans="2:8" s="3" customFormat="1" ht="13.5" customHeight="1">
      <c r="B14" s="2">
        <v>2020</v>
      </c>
      <c r="C14" s="17">
        <v>43476.5</v>
      </c>
      <c r="D14" s="3">
        <v>18498</v>
      </c>
      <c r="E14" s="24">
        <v>0.4254712315848792</v>
      </c>
      <c r="F14" s="3">
        <v>11362</v>
      </c>
      <c r="G14" s="24">
        <v>0.26133658413165733</v>
      </c>
      <c r="H14" s="3">
        <v>4.3</v>
      </c>
    </row>
    <row r="15" spans="2:8" ht="13.5" customHeight="1">
      <c r="B15" s="2">
        <v>2019</v>
      </c>
      <c r="C15" s="20">
        <v>42517</v>
      </c>
      <c r="D15" s="20">
        <v>44657</v>
      </c>
      <c r="E15" s="18">
        <v>1.0503328080532492</v>
      </c>
      <c r="F15" s="20">
        <v>22983</v>
      </c>
      <c r="G15" s="18">
        <v>0.5405602464896394</v>
      </c>
      <c r="H15" s="21">
        <v>5.7</v>
      </c>
    </row>
    <row r="16" spans="3:8" ht="13.5" customHeight="1">
      <c r="C16" s="20"/>
      <c r="D16" s="20"/>
      <c r="E16" s="18"/>
      <c r="F16" s="20"/>
      <c r="G16" s="18"/>
      <c r="H16" s="21"/>
    </row>
    <row r="17" spans="1:8" ht="13.5" customHeight="1">
      <c r="A17" s="1" t="s">
        <v>13</v>
      </c>
      <c r="B17" s="2">
        <v>2021</v>
      </c>
      <c r="C17" s="3">
        <v>38532</v>
      </c>
      <c r="D17" s="3">
        <v>42963</v>
      </c>
      <c r="E17" s="15">
        <f aca="true" t="shared" si="0" ref="E17:E18">D17/C17</f>
        <v>1.1149953285580816</v>
      </c>
      <c r="F17" s="3">
        <v>25356</v>
      </c>
      <c r="G17" s="16">
        <f>F17/D17</f>
        <v>0.590182249842888</v>
      </c>
      <c r="H17" s="3">
        <v>6.5</v>
      </c>
    </row>
    <row r="18" spans="2:8" s="3" customFormat="1" ht="13.5" customHeight="1">
      <c r="B18" s="2">
        <v>2020</v>
      </c>
      <c r="C18" s="3">
        <v>38439</v>
      </c>
      <c r="D18" s="3">
        <v>32709</v>
      </c>
      <c r="E18" s="15">
        <f t="shared" si="0"/>
        <v>0.8509326465308671</v>
      </c>
      <c r="F18" s="3">
        <v>16906</v>
      </c>
      <c r="G18" s="24">
        <v>0.4398137308462759</v>
      </c>
      <c r="H18" s="3">
        <v>7.5</v>
      </c>
    </row>
    <row r="19" spans="2:8" ht="13.5" customHeight="1">
      <c r="B19" s="2">
        <v>2019</v>
      </c>
      <c r="C19" s="20">
        <v>29372</v>
      </c>
      <c r="D19" s="20">
        <v>29646</v>
      </c>
      <c r="E19" s="18">
        <v>1.0093286122838077</v>
      </c>
      <c r="F19" s="20">
        <v>19516</v>
      </c>
      <c r="G19" s="18">
        <v>0.6644423260247855</v>
      </c>
      <c r="H19" s="21">
        <v>5.5</v>
      </c>
    </row>
    <row r="20" spans="3:9" ht="13.5" customHeight="1">
      <c r="C20" s="20"/>
      <c r="D20" s="20"/>
      <c r="E20" s="18"/>
      <c r="F20" s="20"/>
      <c r="G20" s="18"/>
      <c r="H20" s="21"/>
      <c r="I20" s="25"/>
    </row>
    <row r="21" spans="1:9" ht="13.5" customHeight="1">
      <c r="A21" s="1" t="s">
        <v>14</v>
      </c>
      <c r="B21" s="2">
        <v>2021</v>
      </c>
      <c r="C21" s="3">
        <v>25582</v>
      </c>
      <c r="D21" s="3">
        <v>27406</v>
      </c>
      <c r="E21" s="15">
        <f>D21/C21</f>
        <v>1.0713001329059495</v>
      </c>
      <c r="F21" s="3">
        <v>13055</v>
      </c>
      <c r="G21" s="16">
        <f>F21/D21</f>
        <v>0.47635554258191637</v>
      </c>
      <c r="H21" s="3">
        <v>2.2</v>
      </c>
      <c r="I21" s="25"/>
    </row>
    <row r="22" spans="2:9" s="3" customFormat="1" ht="13.5" customHeight="1">
      <c r="B22" s="2">
        <v>2020</v>
      </c>
      <c r="C22" s="3">
        <v>25765</v>
      </c>
      <c r="D22" s="3">
        <v>18991</v>
      </c>
      <c r="E22" s="18">
        <v>0.7370851930914031</v>
      </c>
      <c r="F22" s="20">
        <v>9024</v>
      </c>
      <c r="G22" s="18">
        <v>0.3502425771395304</v>
      </c>
      <c r="H22" s="3">
        <v>1.6</v>
      </c>
      <c r="I22" s="25"/>
    </row>
    <row r="23" spans="2:9" ht="13.5" customHeight="1">
      <c r="B23" s="2">
        <v>2019</v>
      </c>
      <c r="C23" s="20">
        <v>30126</v>
      </c>
      <c r="D23" s="20">
        <v>28779</v>
      </c>
      <c r="E23" s="18">
        <v>0.9552877912766381</v>
      </c>
      <c r="F23" s="20">
        <v>12331</v>
      </c>
      <c r="G23" s="18">
        <v>0.40931421363606185</v>
      </c>
      <c r="H23" s="21">
        <v>2.4</v>
      </c>
      <c r="I23" s="25"/>
    </row>
    <row r="24" spans="3:9" ht="13.5" customHeight="1">
      <c r="C24" s="20"/>
      <c r="D24" s="20"/>
      <c r="E24" s="18"/>
      <c r="F24" s="20"/>
      <c r="G24" s="18"/>
      <c r="H24" s="21"/>
      <c r="I24" s="25"/>
    </row>
    <row r="25" spans="1:9" ht="13.5" customHeight="1">
      <c r="A25" s="1" t="s">
        <v>15</v>
      </c>
      <c r="B25" s="2">
        <v>2021</v>
      </c>
      <c r="C25" s="3">
        <v>38444</v>
      </c>
      <c r="D25" s="3">
        <v>36470</v>
      </c>
      <c r="E25" s="15">
        <f>D25/C25</f>
        <v>0.948652585579024</v>
      </c>
      <c r="F25" s="3">
        <v>25000</v>
      </c>
      <c r="G25" s="16">
        <f>F25/D25</f>
        <v>0.6854949273375377</v>
      </c>
      <c r="H25" s="3">
        <v>4</v>
      </c>
      <c r="I25" s="25"/>
    </row>
    <row r="26" spans="2:9" s="3" customFormat="1" ht="13.5" customHeight="1">
      <c r="B26" s="2">
        <v>2020</v>
      </c>
      <c r="C26" s="17">
        <v>38274.5</v>
      </c>
      <c r="D26" s="3">
        <v>22879</v>
      </c>
      <c r="E26" s="18">
        <v>0.5977609113117088</v>
      </c>
      <c r="F26" s="20">
        <v>12303</v>
      </c>
      <c r="G26" s="18">
        <v>0.32144116840193865</v>
      </c>
      <c r="H26" s="3">
        <v>2.8</v>
      </c>
      <c r="I26" s="25"/>
    </row>
    <row r="27" spans="2:9" ht="13.5" customHeight="1">
      <c r="B27" s="2">
        <v>2019</v>
      </c>
      <c r="C27" s="20">
        <v>40834</v>
      </c>
      <c r="D27" s="20">
        <v>41793</v>
      </c>
      <c r="E27" s="18">
        <v>1.023485330851741</v>
      </c>
      <c r="F27" s="20">
        <v>22183</v>
      </c>
      <c r="G27" s="18">
        <v>0.5432482734975755</v>
      </c>
      <c r="H27" s="21">
        <v>2.4</v>
      </c>
      <c r="I27" s="25"/>
    </row>
    <row r="28" spans="3:9" ht="13.5" customHeight="1">
      <c r="C28" s="20"/>
      <c r="D28" s="20"/>
      <c r="E28" s="18"/>
      <c r="F28" s="20"/>
      <c r="G28" s="18"/>
      <c r="H28" s="21"/>
      <c r="I28" s="25"/>
    </row>
    <row r="29" spans="1:9" ht="13.5" customHeight="1">
      <c r="A29" s="1" t="s">
        <v>16</v>
      </c>
      <c r="B29" s="2">
        <v>2021</v>
      </c>
      <c r="C29" s="17">
        <v>41438.5</v>
      </c>
      <c r="D29" s="3">
        <v>36879</v>
      </c>
      <c r="E29" s="15">
        <f>D29/C29</f>
        <v>0.8899694728332348</v>
      </c>
      <c r="F29" s="3">
        <v>24216</v>
      </c>
      <c r="G29" s="16">
        <f>F29/D29</f>
        <v>0.6566338566663955</v>
      </c>
      <c r="H29" s="3">
        <v>8.1</v>
      </c>
      <c r="I29" s="25"/>
    </row>
    <row r="30" spans="2:9" s="3" customFormat="1" ht="13.5" customHeight="1">
      <c r="B30" s="2">
        <v>2020</v>
      </c>
      <c r="C30" s="3">
        <v>41322</v>
      </c>
      <c r="D30" s="3">
        <v>24551</v>
      </c>
      <c r="E30" s="24">
        <v>0.5941387154542375</v>
      </c>
      <c r="F30" s="3">
        <v>13954</v>
      </c>
      <c r="G30" s="24">
        <v>0.33768936643918496</v>
      </c>
      <c r="H30" s="3">
        <v>4.4</v>
      </c>
      <c r="I30" s="25"/>
    </row>
    <row r="31" spans="2:9" ht="13.5" customHeight="1">
      <c r="B31" s="2">
        <v>2019</v>
      </c>
      <c r="C31" s="20">
        <v>36924</v>
      </c>
      <c r="D31" s="20">
        <v>37278</v>
      </c>
      <c r="E31" s="18">
        <v>1.009587260318492</v>
      </c>
      <c r="F31" s="20">
        <v>26650</v>
      </c>
      <c r="G31" s="18">
        <v>0.7217527895135954</v>
      </c>
      <c r="H31" s="21">
        <v>3.8</v>
      </c>
      <c r="I31" s="25"/>
    </row>
    <row r="32" spans="3:9" ht="13.5" customHeight="1">
      <c r="C32" s="20"/>
      <c r="D32" s="20"/>
      <c r="E32" s="18"/>
      <c r="F32" s="20"/>
      <c r="G32" s="18"/>
      <c r="H32" s="21"/>
      <c r="I32" s="25"/>
    </row>
    <row r="33" spans="1:9" ht="13.5" customHeight="1">
      <c r="A33" s="1" t="s">
        <v>17</v>
      </c>
      <c r="B33" s="2">
        <v>2021</v>
      </c>
      <c r="C33" s="3">
        <v>14762</v>
      </c>
      <c r="D33" s="3">
        <v>17515</v>
      </c>
      <c r="E33" s="15">
        <f>D33/C33</f>
        <v>1.1864923452106761</v>
      </c>
      <c r="F33" s="3">
        <v>8599</v>
      </c>
      <c r="G33" s="16">
        <f>F33/D33</f>
        <v>0.4909506137596346</v>
      </c>
      <c r="H33" s="3">
        <v>7.9</v>
      </c>
      <c r="I33" s="25"/>
    </row>
    <row r="34" spans="2:9" s="3" customFormat="1" ht="13.5" customHeight="1">
      <c r="B34" s="2">
        <v>2020</v>
      </c>
      <c r="C34" s="17">
        <v>14815.5</v>
      </c>
      <c r="D34" s="3">
        <v>10883</v>
      </c>
      <c r="E34" s="18">
        <v>0.734568526205663</v>
      </c>
      <c r="F34" s="20">
        <v>5124</v>
      </c>
      <c r="G34" s="18">
        <v>0.34585400425230334</v>
      </c>
      <c r="H34" s="3">
        <v>5.3</v>
      </c>
      <c r="I34" s="25"/>
    </row>
    <row r="35" spans="2:9" ht="13.5" customHeight="1">
      <c r="B35" s="2">
        <v>2019</v>
      </c>
      <c r="C35" s="20">
        <v>14351</v>
      </c>
      <c r="D35" s="20">
        <v>15383</v>
      </c>
      <c r="E35" s="18">
        <v>1.0719113650616683</v>
      </c>
      <c r="F35" s="20">
        <v>10113</v>
      </c>
      <c r="G35" s="18">
        <v>0.7046895686711727</v>
      </c>
      <c r="H35" s="21">
        <v>5</v>
      </c>
      <c r="I35" s="25"/>
    </row>
    <row r="36" spans="3:9" ht="13.5" customHeight="1">
      <c r="C36" s="20"/>
      <c r="D36" s="20"/>
      <c r="E36" s="18"/>
      <c r="F36" s="20"/>
      <c r="G36" s="18"/>
      <c r="H36" s="21"/>
      <c r="I36" s="25"/>
    </row>
    <row r="37" spans="1:9" ht="13.5" customHeight="1">
      <c r="A37" s="1" t="s">
        <v>18</v>
      </c>
      <c r="B37" s="2">
        <v>2021</v>
      </c>
      <c r="C37" s="17">
        <v>32511.5</v>
      </c>
      <c r="D37" s="3">
        <v>38016</v>
      </c>
      <c r="E37" s="15">
        <f>D37/C37</f>
        <v>1.1693093213170724</v>
      </c>
      <c r="F37" s="3">
        <v>16910</v>
      </c>
      <c r="G37" s="16">
        <f>F37/D37</f>
        <v>0.4448127104377104</v>
      </c>
      <c r="H37" s="3">
        <v>5.1</v>
      </c>
      <c r="I37" s="25"/>
    </row>
    <row r="38" spans="2:12" s="3" customFormat="1" ht="13.5" customHeight="1">
      <c r="B38" s="2">
        <v>2020</v>
      </c>
      <c r="C38" s="3">
        <v>32849</v>
      </c>
      <c r="D38" s="3">
        <v>12288</v>
      </c>
      <c r="E38" s="24">
        <v>0.3740753143170264</v>
      </c>
      <c r="F38" s="3">
        <v>7236</v>
      </c>
      <c r="G38" s="24">
        <v>0.22028067825504583</v>
      </c>
      <c r="H38" s="3">
        <v>2.6</v>
      </c>
      <c r="I38" s="25"/>
      <c r="L38" s="24"/>
    </row>
    <row r="39" spans="2:9" ht="13.5" customHeight="1">
      <c r="B39" s="2">
        <v>2019</v>
      </c>
      <c r="C39" s="20">
        <v>34979</v>
      </c>
      <c r="D39" s="20">
        <v>35533</v>
      </c>
      <c r="E39" s="18">
        <v>1.0158380742731352</v>
      </c>
      <c r="F39" s="20">
        <v>16354</v>
      </c>
      <c r="G39" s="18">
        <v>0.46753766545641673</v>
      </c>
      <c r="H39" s="21">
        <v>3.5</v>
      </c>
      <c r="I39" s="25"/>
    </row>
    <row r="40" spans="3:9" ht="13.5" customHeight="1">
      <c r="C40" s="20"/>
      <c r="D40" s="20"/>
      <c r="E40" s="18"/>
      <c r="F40" s="20"/>
      <c r="G40" s="18"/>
      <c r="H40" s="21"/>
      <c r="I40" s="25"/>
    </row>
    <row r="41" spans="1:9" ht="13.5" customHeight="1">
      <c r="A41" s="26" t="s">
        <v>19</v>
      </c>
      <c r="B41" s="27">
        <v>2021</v>
      </c>
      <c r="C41" s="28">
        <f>SUM(C37+C33+C29+C25+C21+C17+C13+C9+C5)</f>
        <v>319756.5</v>
      </c>
      <c r="D41" s="28">
        <f>SUM(D37+D33+D29+D25+D21+D17+D13+D9+D5)</f>
        <v>370003</v>
      </c>
      <c r="E41" s="29">
        <f>D41/C41</f>
        <v>1.1571398861321036</v>
      </c>
      <c r="F41" s="28">
        <f>SUM(F37+F33+F29+F25+F21+F17+F13+F9+F5)</f>
        <v>183539</v>
      </c>
      <c r="G41" s="29">
        <f>F41/D41</f>
        <v>0.4960473293459783</v>
      </c>
      <c r="H41" s="28">
        <v>5.9</v>
      </c>
      <c r="I41" s="25"/>
    </row>
    <row r="42" spans="1:9" ht="13.5" customHeight="1">
      <c r="A42" s="26"/>
      <c r="B42" s="27">
        <v>2020</v>
      </c>
      <c r="C42" s="30">
        <v>319208</v>
      </c>
      <c r="D42" s="31">
        <v>182978</v>
      </c>
      <c r="E42" s="29">
        <v>0.5732249818300293</v>
      </c>
      <c r="F42" s="31">
        <v>99598</v>
      </c>
      <c r="G42" s="29">
        <v>0.31201598957419613</v>
      </c>
      <c r="H42" s="32">
        <v>5.2</v>
      </c>
      <c r="I42" s="25"/>
    </row>
    <row r="43" spans="1:9" ht="13.5" customHeight="1">
      <c r="A43" s="26"/>
      <c r="B43" s="27">
        <v>2019</v>
      </c>
      <c r="C43" s="31">
        <v>317194</v>
      </c>
      <c r="D43" s="31">
        <v>322206</v>
      </c>
      <c r="E43" s="29">
        <v>1.0158010555054635</v>
      </c>
      <c r="F43" s="31">
        <v>176130</v>
      </c>
      <c r="G43" s="29">
        <v>0.5552753204663392</v>
      </c>
      <c r="H43" s="32">
        <v>4.4</v>
      </c>
      <c r="I43" s="25"/>
    </row>
    <row r="44" spans="1:8" ht="12.75">
      <c r="A44" s="33"/>
      <c r="B44" s="34"/>
      <c r="C44" s="35"/>
      <c r="D44" s="35"/>
      <c r="E44" s="35"/>
      <c r="F44" s="36"/>
      <c r="G44" s="36"/>
      <c r="H44" s="37"/>
    </row>
    <row r="45" spans="1:8" ht="12.75">
      <c r="A45" s="11"/>
      <c r="B45" s="38"/>
      <c r="C45" s="39"/>
      <c r="D45" s="39"/>
      <c r="E45" s="39"/>
      <c r="F45" s="40"/>
      <c r="G45" s="40"/>
      <c r="H45" s="41"/>
    </row>
    <row r="46" spans="1:8" ht="18" customHeight="1">
      <c r="A46" s="42"/>
      <c r="B46" s="9"/>
      <c r="C46" s="10" t="s">
        <v>20</v>
      </c>
      <c r="D46" s="10"/>
      <c r="E46" s="10"/>
      <c r="F46" s="10"/>
      <c r="G46" s="10"/>
      <c r="H46" s="10"/>
    </row>
    <row r="47" spans="1:8" ht="39" customHeight="1">
      <c r="A47" s="11" t="s">
        <v>2</v>
      </c>
      <c r="B47" s="12" t="s">
        <v>3</v>
      </c>
      <c r="C47" s="10" t="s">
        <v>21</v>
      </c>
      <c r="D47" s="10" t="s">
        <v>5</v>
      </c>
      <c r="E47" s="10" t="s">
        <v>22</v>
      </c>
      <c r="F47" s="10" t="s">
        <v>23</v>
      </c>
      <c r="G47" s="10" t="s">
        <v>8</v>
      </c>
      <c r="H47" s="10" t="s">
        <v>9</v>
      </c>
    </row>
    <row r="48" spans="1:8" ht="13.5" customHeight="1">
      <c r="A48" s="1" t="s">
        <v>10</v>
      </c>
      <c r="B48" s="2">
        <v>2021</v>
      </c>
      <c r="C48" s="20">
        <v>6857</v>
      </c>
      <c r="D48" s="20">
        <v>6720</v>
      </c>
      <c r="E48" s="18">
        <f aca="true" t="shared" si="1" ref="E48:E50">D48/C48</f>
        <v>0.9800204170920227</v>
      </c>
      <c r="F48" s="20">
        <v>2027</v>
      </c>
      <c r="G48" s="18">
        <f aca="true" t="shared" si="2" ref="G48:G50">F48/C48</f>
        <v>0.29561032521510866</v>
      </c>
      <c r="H48" s="43">
        <v>2.5</v>
      </c>
    </row>
    <row r="49" spans="2:8" ht="13.5" customHeight="1">
      <c r="B49" s="2">
        <v>2020</v>
      </c>
      <c r="C49" s="20">
        <v>12183</v>
      </c>
      <c r="D49" s="20">
        <v>4213</v>
      </c>
      <c r="E49" s="18">
        <f t="shared" si="1"/>
        <v>0.3458097348764672</v>
      </c>
      <c r="F49" s="20">
        <v>1080</v>
      </c>
      <c r="G49" s="18">
        <f t="shared" si="2"/>
        <v>0.08864811622753016</v>
      </c>
      <c r="H49" s="21">
        <v>1.1</v>
      </c>
    </row>
    <row r="50" spans="2:8" s="3" customFormat="1" ht="13.5" customHeight="1">
      <c r="B50" s="2">
        <v>2019</v>
      </c>
      <c r="C50" s="20">
        <v>12947</v>
      </c>
      <c r="D50" s="20">
        <v>12907</v>
      </c>
      <c r="E50" s="18">
        <f t="shared" si="1"/>
        <v>0.9969104811925542</v>
      </c>
      <c r="F50" s="20">
        <v>4118</v>
      </c>
      <c r="G50" s="18">
        <f t="shared" si="2"/>
        <v>0.31806596122653896</v>
      </c>
      <c r="H50" s="21">
        <v>1.1</v>
      </c>
    </row>
    <row r="51" spans="1:8" ht="13.5" customHeight="1">
      <c r="A51" s="3"/>
      <c r="C51" s="20"/>
      <c r="D51" s="20"/>
      <c r="E51" s="18"/>
      <c r="F51" s="20"/>
      <c r="G51" s="18"/>
      <c r="H51" s="21"/>
    </row>
    <row r="52" spans="1:8" ht="13.5" customHeight="1">
      <c r="A52" s="1" t="s">
        <v>11</v>
      </c>
      <c r="B52" s="2">
        <v>2021</v>
      </c>
      <c r="C52" s="20">
        <v>3080</v>
      </c>
      <c r="D52" s="20">
        <v>3080</v>
      </c>
      <c r="E52" s="18">
        <f aca="true" t="shared" si="3" ref="E52:E54">D52/C52</f>
        <v>1</v>
      </c>
      <c r="F52" s="20">
        <v>1276</v>
      </c>
      <c r="G52" s="18">
        <f aca="true" t="shared" si="4" ref="G52:G54">F52/C52</f>
        <v>0.4142857142857143</v>
      </c>
      <c r="H52" s="21">
        <v>4.5</v>
      </c>
    </row>
    <row r="53" spans="2:8" ht="13.5" customHeight="1">
      <c r="B53" s="2">
        <v>2020</v>
      </c>
      <c r="C53" s="20">
        <v>4426</v>
      </c>
      <c r="D53" s="20">
        <v>4580</v>
      </c>
      <c r="E53" s="18">
        <f t="shared" si="3"/>
        <v>1.0347943967464979</v>
      </c>
      <c r="F53" s="20">
        <v>1736</v>
      </c>
      <c r="G53" s="18">
        <f t="shared" si="4"/>
        <v>0.3922277451423407</v>
      </c>
      <c r="H53" s="43">
        <v>5.2</v>
      </c>
    </row>
    <row r="54" spans="2:8" s="3" customFormat="1" ht="13.5" customHeight="1">
      <c r="B54" s="2">
        <v>2019</v>
      </c>
      <c r="C54" s="20">
        <v>4606</v>
      </c>
      <c r="D54" s="20">
        <v>4567</v>
      </c>
      <c r="E54" s="18">
        <f t="shared" si="3"/>
        <v>0.9915327833260964</v>
      </c>
      <c r="F54" s="20">
        <v>1775</v>
      </c>
      <c r="G54" s="18">
        <f t="shared" si="4"/>
        <v>0.3853669127225358</v>
      </c>
      <c r="H54" s="21">
        <v>5.2</v>
      </c>
    </row>
    <row r="55" spans="3:8" ht="13.5" customHeight="1">
      <c r="C55" s="20"/>
      <c r="D55" s="20"/>
      <c r="E55" s="18"/>
      <c r="F55" s="20"/>
      <c r="G55" s="18"/>
      <c r="H55" s="21"/>
    </row>
    <row r="56" spans="1:8" ht="13.5" customHeight="1">
      <c r="A56" s="1" t="s">
        <v>12</v>
      </c>
      <c r="B56" s="2">
        <v>2021</v>
      </c>
      <c r="C56" s="20">
        <v>6029</v>
      </c>
      <c r="D56" s="20">
        <v>6029</v>
      </c>
      <c r="E56" s="18">
        <f aca="true" t="shared" si="5" ref="E56:E58">D56/C56</f>
        <v>1</v>
      </c>
      <c r="F56" s="20">
        <v>1954</v>
      </c>
      <c r="G56" s="18">
        <f aca="true" t="shared" si="6" ref="G56:G58">F56/C56</f>
        <v>0.3241001824514845</v>
      </c>
      <c r="H56" s="21">
        <v>0</v>
      </c>
    </row>
    <row r="57" spans="2:8" ht="13.5" customHeight="1">
      <c r="B57" s="2">
        <v>2020</v>
      </c>
      <c r="C57" s="20">
        <v>8602</v>
      </c>
      <c r="D57" s="20">
        <v>4415</v>
      </c>
      <c r="E57" s="18">
        <f t="shared" si="5"/>
        <v>0.5132527319228086</v>
      </c>
      <c r="F57" s="20">
        <v>1147</v>
      </c>
      <c r="G57" s="18">
        <f t="shared" si="6"/>
        <v>0.1333410834689607</v>
      </c>
      <c r="H57" s="43">
        <v>1.4</v>
      </c>
    </row>
    <row r="58" spans="2:8" ht="13.5" customHeight="1">
      <c r="B58" s="2">
        <v>2019</v>
      </c>
      <c r="C58" s="20">
        <v>8717</v>
      </c>
      <c r="D58" s="20">
        <v>8695</v>
      </c>
      <c r="E58" s="18">
        <f t="shared" si="5"/>
        <v>0.9974761959389699</v>
      </c>
      <c r="F58" s="20">
        <v>2776</v>
      </c>
      <c r="G58" s="18">
        <f t="shared" si="6"/>
        <v>0.3184581851554434</v>
      </c>
      <c r="H58" s="21">
        <v>1.4</v>
      </c>
    </row>
    <row r="59" spans="3:8" ht="13.5" customHeight="1">
      <c r="C59" s="20"/>
      <c r="D59" s="20"/>
      <c r="E59" s="18"/>
      <c r="F59" s="20"/>
      <c r="G59" s="18"/>
      <c r="H59" s="21"/>
    </row>
    <row r="60" spans="1:8" ht="13.5" customHeight="1">
      <c r="A60" s="1" t="s">
        <v>13</v>
      </c>
      <c r="B60" s="2">
        <v>2021</v>
      </c>
      <c r="C60" s="20">
        <v>4037</v>
      </c>
      <c r="D60" s="20">
        <v>4144</v>
      </c>
      <c r="E60" s="18">
        <f aca="true" t="shared" si="7" ref="E60:E62">D60/C60</f>
        <v>1.0265048303195443</v>
      </c>
      <c r="F60" s="20">
        <v>1262</v>
      </c>
      <c r="G60" s="18">
        <f aca="true" t="shared" si="8" ref="G60:G62">F60/C60</f>
        <v>0.31260837255387663</v>
      </c>
      <c r="H60" s="21">
        <v>4.4</v>
      </c>
    </row>
    <row r="61" spans="2:8" ht="13.5" customHeight="1">
      <c r="B61" s="2">
        <v>2020</v>
      </c>
      <c r="C61" s="20">
        <v>7824</v>
      </c>
      <c r="D61" s="20">
        <v>2745</v>
      </c>
      <c r="E61" s="18">
        <f t="shared" si="7"/>
        <v>0.3508435582822086</v>
      </c>
      <c r="F61" s="20">
        <v>767</v>
      </c>
      <c r="G61" s="18">
        <f t="shared" si="8"/>
        <v>0.09803169734151329</v>
      </c>
      <c r="H61" s="43">
        <v>1.9</v>
      </c>
    </row>
    <row r="62" spans="2:8" s="3" customFormat="1" ht="13.5" customHeight="1">
      <c r="B62" s="2">
        <v>2019</v>
      </c>
      <c r="C62" s="20">
        <v>7902</v>
      </c>
      <c r="D62" s="20">
        <v>7840</v>
      </c>
      <c r="E62" s="18">
        <f t="shared" si="7"/>
        <v>0.9921538850923817</v>
      </c>
      <c r="F62" s="20">
        <v>2329</v>
      </c>
      <c r="G62" s="18">
        <f t="shared" si="8"/>
        <v>0.294735509997469</v>
      </c>
      <c r="H62" s="21">
        <v>1.9</v>
      </c>
    </row>
    <row r="63" spans="3:8" ht="13.5" customHeight="1">
      <c r="C63" s="20"/>
      <c r="D63" s="20"/>
      <c r="E63" s="18"/>
      <c r="F63" s="20"/>
      <c r="G63" s="18"/>
      <c r="H63" s="21"/>
    </row>
    <row r="64" spans="1:8" ht="13.5" customHeight="1">
      <c r="A64" s="1" t="s">
        <v>14</v>
      </c>
      <c r="B64" s="2">
        <v>2021</v>
      </c>
      <c r="C64" s="20">
        <v>4617</v>
      </c>
      <c r="D64" s="20">
        <v>4617</v>
      </c>
      <c r="E64" s="18">
        <f aca="true" t="shared" si="9" ref="E64:E66">D64/C64</f>
        <v>1</v>
      </c>
      <c r="F64" s="20">
        <v>891</v>
      </c>
      <c r="G64" s="18">
        <f aca="true" t="shared" si="10" ref="G64:G66">F64/C64</f>
        <v>0.19298245614035087</v>
      </c>
      <c r="H64" s="43">
        <v>3.7</v>
      </c>
    </row>
    <row r="65" spans="2:8" ht="13.5" customHeight="1">
      <c r="B65" s="2">
        <v>2020</v>
      </c>
      <c r="C65" s="20">
        <v>5284</v>
      </c>
      <c r="D65" s="20">
        <v>3015</v>
      </c>
      <c r="E65" s="18">
        <f t="shared" si="9"/>
        <v>0.5705904617713853</v>
      </c>
      <c r="F65" s="20">
        <v>832</v>
      </c>
      <c r="G65" s="18">
        <f t="shared" si="10"/>
        <v>0.15745647236941712</v>
      </c>
      <c r="H65" s="21">
        <v>0</v>
      </c>
    </row>
    <row r="66" spans="2:8" s="3" customFormat="1" ht="13.5" customHeight="1">
      <c r="B66" s="2">
        <v>2019</v>
      </c>
      <c r="C66" s="20">
        <v>5632</v>
      </c>
      <c r="D66" s="20">
        <v>5297</v>
      </c>
      <c r="E66" s="18">
        <f t="shared" si="9"/>
        <v>0.9405184659090909</v>
      </c>
      <c r="F66" s="20">
        <v>1306</v>
      </c>
      <c r="G66" s="18">
        <f t="shared" si="10"/>
        <v>0.23188920454545456</v>
      </c>
      <c r="H66" s="21">
        <v>1.6</v>
      </c>
    </row>
    <row r="67" spans="3:8" ht="13.5" customHeight="1">
      <c r="C67" s="20"/>
      <c r="D67" s="20"/>
      <c r="E67" s="18"/>
      <c r="F67" s="20"/>
      <c r="G67" s="18"/>
      <c r="H67" s="21"/>
    </row>
    <row r="68" spans="1:8" ht="13.5" customHeight="1">
      <c r="A68" s="1" t="s">
        <v>15</v>
      </c>
      <c r="B68" s="2">
        <v>2021</v>
      </c>
      <c r="C68" s="20">
        <v>4215</v>
      </c>
      <c r="D68" s="20">
        <v>2692</v>
      </c>
      <c r="E68" s="18">
        <f aca="true" t="shared" si="11" ref="E68:E70">D68/C68</f>
        <v>0.6386714116251483</v>
      </c>
      <c r="F68" s="20">
        <v>675</v>
      </c>
      <c r="G68" s="18">
        <f aca="true" t="shared" si="12" ref="G68:G70">F68/C68</f>
        <v>0.1601423487544484</v>
      </c>
      <c r="H68" s="43">
        <v>1.6</v>
      </c>
    </row>
    <row r="69" spans="2:8" ht="13.5" customHeight="1">
      <c r="B69" s="2">
        <v>2020</v>
      </c>
      <c r="C69" s="20">
        <v>7959</v>
      </c>
      <c r="D69" s="20">
        <v>2788</v>
      </c>
      <c r="E69" s="18">
        <f t="shared" si="11"/>
        <v>0.3502952632240231</v>
      </c>
      <c r="F69" s="20">
        <v>505</v>
      </c>
      <c r="G69" s="18">
        <f t="shared" si="12"/>
        <v>0.06345018218369142</v>
      </c>
      <c r="H69" s="21">
        <v>3.4</v>
      </c>
    </row>
    <row r="70" spans="2:8" s="3" customFormat="1" ht="13.5" customHeight="1">
      <c r="B70" s="2">
        <v>2019</v>
      </c>
      <c r="C70" s="20">
        <v>8035</v>
      </c>
      <c r="D70" s="20">
        <v>7943</v>
      </c>
      <c r="E70" s="18">
        <f t="shared" si="11"/>
        <v>0.9885500933416304</v>
      </c>
      <c r="F70" s="20">
        <v>2445</v>
      </c>
      <c r="G70" s="18">
        <f t="shared" si="12"/>
        <v>0.3042937149968886</v>
      </c>
      <c r="H70" s="21">
        <v>3.4</v>
      </c>
    </row>
    <row r="71" spans="3:8" ht="13.5" customHeight="1">
      <c r="C71" s="20"/>
      <c r="D71" s="20"/>
      <c r="E71" s="18"/>
      <c r="F71" s="20"/>
      <c r="G71" s="18"/>
      <c r="H71" s="21"/>
    </row>
    <row r="72" spans="1:8" ht="13.5" customHeight="1">
      <c r="A72" s="1" t="s">
        <v>16</v>
      </c>
      <c r="B72" s="2">
        <v>2021</v>
      </c>
      <c r="C72" s="20">
        <v>4409</v>
      </c>
      <c r="D72" s="20">
        <v>4174</v>
      </c>
      <c r="E72" s="18">
        <f aca="true" t="shared" si="13" ref="E72:E74">D72/C72</f>
        <v>0.9466999319573599</v>
      </c>
      <c r="F72" s="20">
        <v>1437</v>
      </c>
      <c r="G72" s="18">
        <f aca="true" t="shared" si="14" ref="G72:G74">F72/C72</f>
        <v>0.32592424586073937</v>
      </c>
      <c r="H72" s="43">
        <v>3.7</v>
      </c>
    </row>
    <row r="73" spans="2:8" ht="13.5" customHeight="1">
      <c r="B73" s="2">
        <v>2020</v>
      </c>
      <c r="C73" s="20">
        <v>8554</v>
      </c>
      <c r="D73" s="20">
        <v>4175</v>
      </c>
      <c r="E73" s="18">
        <f t="shared" si="13"/>
        <v>0.48807575403320086</v>
      </c>
      <c r="F73" s="20">
        <v>847</v>
      </c>
      <c r="G73" s="18">
        <f t="shared" si="14"/>
        <v>0.09901800327332243</v>
      </c>
      <c r="H73" s="21">
        <v>2.3</v>
      </c>
    </row>
    <row r="74" spans="2:8" s="3" customFormat="1" ht="13.5" customHeight="1">
      <c r="B74" s="2">
        <v>2019</v>
      </c>
      <c r="C74" s="20">
        <v>9022</v>
      </c>
      <c r="D74" s="20">
        <v>9048</v>
      </c>
      <c r="E74" s="18">
        <f t="shared" si="13"/>
        <v>1.0028818443804035</v>
      </c>
      <c r="F74" s="20">
        <v>2967</v>
      </c>
      <c r="G74" s="18">
        <f t="shared" si="14"/>
        <v>0.3288627798714254</v>
      </c>
      <c r="H74" s="21">
        <v>2.3</v>
      </c>
    </row>
    <row r="75" spans="3:8" ht="13.5" customHeight="1">
      <c r="C75" s="20"/>
      <c r="D75" s="20"/>
      <c r="E75" s="18"/>
      <c r="F75" s="20"/>
      <c r="G75" s="18"/>
      <c r="H75" s="21"/>
    </row>
    <row r="76" spans="1:8" ht="13.5" customHeight="1">
      <c r="A76" s="1" t="s">
        <v>17</v>
      </c>
      <c r="B76" s="2">
        <v>2021</v>
      </c>
      <c r="C76" s="20">
        <v>2057</v>
      </c>
      <c r="D76" s="20">
        <v>2057</v>
      </c>
      <c r="E76" s="18">
        <f aca="true" t="shared" si="15" ref="E76:E78">D76/C76</f>
        <v>1</v>
      </c>
      <c r="F76" s="20">
        <v>307</v>
      </c>
      <c r="G76" s="18">
        <f aca="true" t="shared" si="16" ref="G76:G78">F76/C76</f>
        <v>0.149246475449684</v>
      </c>
      <c r="H76" s="21">
        <v>0</v>
      </c>
    </row>
    <row r="77" spans="2:8" ht="13.5" customHeight="1">
      <c r="B77" s="2">
        <v>2020</v>
      </c>
      <c r="C77" s="20">
        <v>3014</v>
      </c>
      <c r="D77" s="20">
        <v>908</v>
      </c>
      <c r="E77" s="18">
        <f t="shared" si="15"/>
        <v>0.30126078301260784</v>
      </c>
      <c r="F77" s="20">
        <v>258</v>
      </c>
      <c r="G77" s="18">
        <f t="shared" si="16"/>
        <v>0.0856005308560053</v>
      </c>
      <c r="H77" s="21">
        <v>6.1</v>
      </c>
    </row>
    <row r="78" spans="2:8" s="3" customFormat="1" ht="13.5" customHeight="1">
      <c r="B78" s="2">
        <v>2019</v>
      </c>
      <c r="C78" s="20">
        <v>3155</v>
      </c>
      <c r="D78" s="20">
        <v>3152</v>
      </c>
      <c r="E78" s="18">
        <f t="shared" si="15"/>
        <v>0.9990491283676703</v>
      </c>
      <c r="F78" s="20">
        <v>690</v>
      </c>
      <c r="G78" s="18">
        <f t="shared" si="16"/>
        <v>0.21870047543581617</v>
      </c>
      <c r="H78" s="21">
        <v>6.1</v>
      </c>
    </row>
    <row r="79" spans="3:8" ht="13.5" customHeight="1">
      <c r="C79" s="20"/>
      <c r="D79" s="20"/>
      <c r="E79" s="18"/>
      <c r="F79" s="20"/>
      <c r="G79" s="18"/>
      <c r="H79" s="21"/>
    </row>
    <row r="80" spans="1:8" ht="13.5" customHeight="1">
      <c r="A80" s="1" t="s">
        <v>18</v>
      </c>
      <c r="B80" s="2">
        <v>2021</v>
      </c>
      <c r="C80" s="3">
        <v>3567</v>
      </c>
      <c r="D80" s="3">
        <v>3905</v>
      </c>
      <c r="E80" s="18">
        <f aca="true" t="shared" si="17" ref="E80:E82">D80/C80</f>
        <v>1.094757499299131</v>
      </c>
      <c r="F80" s="20">
        <v>809</v>
      </c>
      <c r="G80" s="18">
        <f aca="true" t="shared" si="18" ref="G80:G82">F80/C80</f>
        <v>0.22680123352957668</v>
      </c>
      <c r="H80" s="43">
        <v>2.9</v>
      </c>
    </row>
    <row r="81" spans="2:8" ht="13.5" customHeight="1">
      <c r="B81" s="2">
        <v>2020</v>
      </c>
      <c r="C81" s="3">
        <v>6794</v>
      </c>
      <c r="D81" s="3">
        <v>1224</v>
      </c>
      <c r="E81" s="18">
        <f t="shared" si="17"/>
        <v>0.1801589637915808</v>
      </c>
      <c r="F81" s="20">
        <v>150</v>
      </c>
      <c r="G81" s="18">
        <f t="shared" si="18"/>
        <v>0.022078304386223137</v>
      </c>
      <c r="H81" s="21">
        <v>0</v>
      </c>
    </row>
    <row r="82" spans="2:8" s="3" customFormat="1" ht="13.5" customHeight="1">
      <c r="B82" s="2">
        <v>2019</v>
      </c>
      <c r="C82" s="20">
        <v>8375</v>
      </c>
      <c r="D82" s="20">
        <v>8967</v>
      </c>
      <c r="E82" s="18">
        <f t="shared" si="17"/>
        <v>1.0706865671641792</v>
      </c>
      <c r="F82" s="20">
        <v>1135</v>
      </c>
      <c r="G82" s="18">
        <f t="shared" si="18"/>
        <v>0.1355223880597015</v>
      </c>
      <c r="H82" s="21">
        <v>0</v>
      </c>
    </row>
    <row r="83" spans="3:8" ht="13.5" customHeight="1">
      <c r="C83" s="20"/>
      <c r="D83" s="20"/>
      <c r="E83" s="18"/>
      <c r="F83" s="20"/>
      <c r="G83" s="18"/>
      <c r="H83" s="21"/>
    </row>
    <row r="84" spans="1:8" ht="13.5" customHeight="1">
      <c r="A84" s="26" t="s">
        <v>19</v>
      </c>
      <c r="B84" s="27">
        <v>2021</v>
      </c>
      <c r="C84" s="31">
        <v>38868</v>
      </c>
      <c r="D84" s="31">
        <v>33513</v>
      </c>
      <c r="E84" s="29">
        <f aca="true" t="shared" si="19" ref="E84:E86">D84/C84</f>
        <v>0.8622259956776783</v>
      </c>
      <c r="F84" s="31">
        <v>10621</v>
      </c>
      <c r="G84" s="29">
        <f aca="true" t="shared" si="20" ref="G84:G86">F84/C84</f>
        <v>0.27325820726561695</v>
      </c>
      <c r="H84" s="32">
        <v>2.7</v>
      </c>
    </row>
    <row r="85" spans="1:8" ht="13.5" customHeight="1">
      <c r="A85" s="26"/>
      <c r="B85" s="27">
        <v>2020</v>
      </c>
      <c r="C85" s="31">
        <f aca="true" t="shared" si="21" ref="C85:C86">C81+C77+C73+C69+C65+C61+C57+C53+C49</f>
        <v>64640</v>
      </c>
      <c r="D85" s="31">
        <f aca="true" t="shared" si="22" ref="D85:D86">D81+D77+D73+D69+D65+D61+D57+D53+D49</f>
        <v>28063</v>
      </c>
      <c r="E85" s="29">
        <f t="shared" si="19"/>
        <v>0.43414294554455446</v>
      </c>
      <c r="F85" s="31">
        <f aca="true" t="shared" si="23" ref="F85:F86">F81+F77+F73+F69+F65+F61+F57+F53+F49</f>
        <v>7322</v>
      </c>
      <c r="G85" s="29">
        <f t="shared" si="20"/>
        <v>0.11327351485148515</v>
      </c>
      <c r="H85" s="32">
        <v>2.3</v>
      </c>
    </row>
    <row r="86" spans="1:8" ht="13.5" customHeight="1">
      <c r="A86" s="26"/>
      <c r="B86" s="27">
        <v>2019</v>
      </c>
      <c r="C86" s="31">
        <f t="shared" si="21"/>
        <v>68391</v>
      </c>
      <c r="D86" s="31">
        <f t="shared" si="22"/>
        <v>68416</v>
      </c>
      <c r="E86" s="29">
        <f t="shared" si="19"/>
        <v>1.0003655451740725</v>
      </c>
      <c r="F86" s="31">
        <f t="shared" si="23"/>
        <v>19541</v>
      </c>
      <c r="G86" s="29">
        <f t="shared" si="20"/>
        <v>0.28572472986211633</v>
      </c>
      <c r="H86" s="32">
        <v>2.5</v>
      </c>
    </row>
    <row r="87" spans="1:8" ht="13.5" customHeight="1">
      <c r="A87" s="11"/>
      <c r="B87" s="38"/>
      <c r="C87" s="39"/>
      <c r="D87" s="39"/>
      <c r="E87" s="39"/>
      <c r="F87" s="40"/>
      <c r="G87" s="40"/>
      <c r="H87" s="41"/>
    </row>
    <row r="88" spans="1:8" ht="13.5" customHeight="1">
      <c r="A88" s="42"/>
      <c r="B88" s="9"/>
      <c r="C88" s="10" t="s">
        <v>24</v>
      </c>
      <c r="D88" s="10"/>
      <c r="E88" s="10"/>
      <c r="F88" s="10"/>
      <c r="G88" s="10"/>
      <c r="H88" s="10"/>
    </row>
    <row r="89" spans="1:8" ht="38.25">
      <c r="A89" s="11" t="s">
        <v>2</v>
      </c>
      <c r="B89" s="12" t="s">
        <v>3</v>
      </c>
      <c r="C89" s="10" t="s">
        <v>25</v>
      </c>
      <c r="D89" s="10" t="s">
        <v>26</v>
      </c>
      <c r="E89" s="10" t="s">
        <v>27</v>
      </c>
      <c r="F89" s="10" t="s">
        <v>23</v>
      </c>
      <c r="G89" s="10" t="s">
        <v>8</v>
      </c>
      <c r="H89" s="10" t="s">
        <v>9</v>
      </c>
    </row>
    <row r="90" spans="1:8" ht="13.5" customHeight="1">
      <c r="A90" s="1" t="s">
        <v>10</v>
      </c>
      <c r="B90" s="2">
        <v>2021</v>
      </c>
      <c r="C90" s="20">
        <v>32608</v>
      </c>
      <c r="D90" s="20">
        <v>23177</v>
      </c>
      <c r="E90" s="18">
        <f aca="true" t="shared" si="24" ref="E90:E92">D90/C90</f>
        <v>0.7107764965652601</v>
      </c>
      <c r="F90" s="20">
        <v>9199</v>
      </c>
      <c r="G90" s="18">
        <f aca="true" t="shared" si="25" ref="G90:G92">F90/D90</f>
        <v>0.3969021012210381</v>
      </c>
      <c r="H90" s="21">
        <v>2.3</v>
      </c>
    </row>
    <row r="91" spans="2:8" ht="13.5" customHeight="1">
      <c r="B91" s="2">
        <v>2020</v>
      </c>
      <c r="C91" s="20">
        <v>18573</v>
      </c>
      <c r="D91" s="20">
        <v>7007</v>
      </c>
      <c r="E91" s="18">
        <f t="shared" si="24"/>
        <v>0.3772680773165348</v>
      </c>
      <c r="F91" s="20">
        <v>3242</v>
      </c>
      <c r="G91" s="18">
        <f t="shared" si="25"/>
        <v>0.46268017696589125</v>
      </c>
      <c r="H91" s="21">
        <v>2.5</v>
      </c>
    </row>
    <row r="92" spans="2:8" s="3" customFormat="1" ht="13.5" customHeight="1">
      <c r="B92" s="44">
        <v>2019</v>
      </c>
      <c r="C92" s="20">
        <v>18573</v>
      </c>
      <c r="D92" s="20">
        <v>9595</v>
      </c>
      <c r="E92" s="18">
        <f t="shared" si="24"/>
        <v>0.5166101329887471</v>
      </c>
      <c r="F92" s="20">
        <v>4746</v>
      </c>
      <c r="G92" s="18">
        <f t="shared" si="25"/>
        <v>0.4946326211568525</v>
      </c>
      <c r="H92" s="21">
        <v>2.3</v>
      </c>
    </row>
    <row r="93" spans="3:8" ht="13.5" customHeight="1">
      <c r="C93" s="20"/>
      <c r="D93" s="20"/>
      <c r="E93" s="18"/>
      <c r="F93" s="20"/>
      <c r="G93" s="18"/>
      <c r="H93" s="21"/>
    </row>
    <row r="94" spans="1:11" ht="13.5" customHeight="1">
      <c r="A94" s="1" t="s">
        <v>11</v>
      </c>
      <c r="B94" s="2">
        <v>2021</v>
      </c>
      <c r="C94" s="20">
        <v>15691</v>
      </c>
      <c r="D94" s="20">
        <v>15338</v>
      </c>
      <c r="E94" s="18">
        <f aca="true" t="shared" si="26" ref="E94:E96">D94/C94</f>
        <v>0.977503027213052</v>
      </c>
      <c r="F94" s="20">
        <v>6195</v>
      </c>
      <c r="G94" s="18">
        <f aca="true" t="shared" si="27" ref="G94:G96">F94/D94</f>
        <v>0.403898813404616</v>
      </c>
      <c r="H94" s="21">
        <v>3.1</v>
      </c>
      <c r="J94" s="45"/>
      <c r="K94" s="45"/>
    </row>
    <row r="95" spans="2:12" ht="13.5" customHeight="1">
      <c r="B95" s="2">
        <v>2020</v>
      </c>
      <c r="C95" s="20">
        <v>20674</v>
      </c>
      <c r="D95" s="20">
        <v>21603</v>
      </c>
      <c r="E95" s="18">
        <f t="shared" si="26"/>
        <v>1.0449356679887782</v>
      </c>
      <c r="F95" s="20">
        <v>9366</v>
      </c>
      <c r="G95" s="18">
        <f t="shared" si="27"/>
        <v>0.4335508957089293</v>
      </c>
      <c r="H95" s="21">
        <v>2.1</v>
      </c>
      <c r="L95" s="45"/>
    </row>
    <row r="96" spans="2:8" s="3" customFormat="1" ht="13.5" customHeight="1">
      <c r="B96" s="44">
        <v>2019</v>
      </c>
      <c r="C96" s="20">
        <v>9377</v>
      </c>
      <c r="D96" s="20">
        <v>8680</v>
      </c>
      <c r="E96" s="18">
        <f t="shared" si="26"/>
        <v>0.9256691905726778</v>
      </c>
      <c r="F96" s="20">
        <v>5071</v>
      </c>
      <c r="G96" s="18">
        <f t="shared" si="27"/>
        <v>0.5842165898617512</v>
      </c>
      <c r="H96" s="21">
        <v>2.1</v>
      </c>
    </row>
    <row r="97" spans="3:8" ht="13.5" customHeight="1">
      <c r="C97" s="20"/>
      <c r="D97" s="20"/>
      <c r="E97" s="18"/>
      <c r="F97" s="20"/>
      <c r="G97" s="18"/>
      <c r="H97" s="21"/>
    </row>
    <row r="98" spans="1:8" ht="13.5" customHeight="1">
      <c r="A98" s="1" t="s">
        <v>12</v>
      </c>
      <c r="B98" s="2">
        <v>2021</v>
      </c>
      <c r="C98" s="20">
        <v>23156</v>
      </c>
      <c r="D98" s="20">
        <v>23311</v>
      </c>
      <c r="E98" s="18">
        <f aca="true" t="shared" si="28" ref="E98:E100">D98/C98</f>
        <v>1.006693729486958</v>
      </c>
      <c r="F98" s="20">
        <v>10035</v>
      </c>
      <c r="G98" s="18">
        <f aca="true" t="shared" si="29" ref="G98:G100">F98/D98</f>
        <v>0.43048346274291105</v>
      </c>
      <c r="H98" s="21">
        <v>1.8</v>
      </c>
    </row>
    <row r="99" spans="2:8" ht="13.5" customHeight="1">
      <c r="B99" s="2">
        <v>2020</v>
      </c>
      <c r="C99" s="20">
        <v>19138</v>
      </c>
      <c r="D99" s="20">
        <v>19157</v>
      </c>
      <c r="E99" s="18">
        <f t="shared" si="28"/>
        <v>1.000992789215174</v>
      </c>
      <c r="F99" s="20">
        <v>6855</v>
      </c>
      <c r="G99" s="18">
        <f t="shared" si="29"/>
        <v>0.35783264603017173</v>
      </c>
      <c r="H99" s="21">
        <v>2.8</v>
      </c>
    </row>
    <row r="100" spans="2:8" s="3" customFormat="1" ht="13.5" customHeight="1">
      <c r="B100" s="44">
        <v>2019</v>
      </c>
      <c r="C100" s="20">
        <v>15539</v>
      </c>
      <c r="D100" s="20">
        <v>17366</v>
      </c>
      <c r="E100" s="18">
        <f t="shared" si="28"/>
        <v>1.1175751335349766</v>
      </c>
      <c r="F100" s="20">
        <v>9631</v>
      </c>
      <c r="G100" s="18">
        <f t="shared" si="29"/>
        <v>0.554589427617183</v>
      </c>
      <c r="H100" s="21">
        <v>2.8</v>
      </c>
    </row>
    <row r="101" spans="3:8" ht="13.5" customHeight="1">
      <c r="C101" s="20"/>
      <c r="D101" s="20"/>
      <c r="E101" s="18"/>
      <c r="F101" s="20"/>
      <c r="G101" s="18"/>
      <c r="H101" s="21"/>
    </row>
    <row r="102" spans="1:8" ht="13.5" customHeight="1">
      <c r="A102" s="1" t="s">
        <v>13</v>
      </c>
      <c r="B102" s="2">
        <v>2021</v>
      </c>
      <c r="C102" s="20">
        <v>34520</v>
      </c>
      <c r="D102" s="20">
        <v>26351</v>
      </c>
      <c r="E102" s="18">
        <f aca="true" t="shared" si="30" ref="E102:E104">D102/C102</f>
        <v>0.7633545770567787</v>
      </c>
      <c r="F102" s="20">
        <v>14806</v>
      </c>
      <c r="G102" s="18">
        <f aca="true" t="shared" si="31" ref="G102:G104">F102/D102</f>
        <v>0.5618762096315131</v>
      </c>
      <c r="H102" s="21">
        <v>1</v>
      </c>
    </row>
    <row r="103" spans="2:256" ht="13.5" customHeight="1">
      <c r="B103" s="2">
        <v>2020</v>
      </c>
      <c r="C103" s="20">
        <v>18726</v>
      </c>
      <c r="D103" s="20">
        <v>1272</v>
      </c>
      <c r="E103" s="18">
        <f t="shared" si="30"/>
        <v>0.06792694649150913</v>
      </c>
      <c r="F103" s="20">
        <v>520</v>
      </c>
      <c r="G103" s="18">
        <f t="shared" si="31"/>
        <v>0.4088050314465409</v>
      </c>
      <c r="H103" s="21">
        <v>2.6</v>
      </c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</row>
    <row r="104" spans="2:256" s="3" customFormat="1" ht="13.5" customHeight="1">
      <c r="B104" s="44">
        <v>2019</v>
      </c>
      <c r="C104" s="20">
        <v>11078</v>
      </c>
      <c r="D104" s="20">
        <v>11153</v>
      </c>
      <c r="E104" s="18">
        <f t="shared" si="30"/>
        <v>1.0067701751218632</v>
      </c>
      <c r="F104" s="20">
        <v>5685</v>
      </c>
      <c r="G104" s="18">
        <f t="shared" si="31"/>
        <v>0.5097283242176993</v>
      </c>
      <c r="H104" s="21">
        <v>2</v>
      </c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</row>
    <row r="105" spans="3:256" ht="13.5" customHeight="1">
      <c r="C105" s="20"/>
      <c r="D105" s="20"/>
      <c r="E105" s="18"/>
      <c r="F105" s="20"/>
      <c r="G105" s="18"/>
      <c r="H105" s="21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</row>
    <row r="106" spans="1:256" ht="13.5" customHeight="1">
      <c r="A106" s="1" t="s">
        <v>14</v>
      </c>
      <c r="B106" s="2">
        <v>2021</v>
      </c>
      <c r="C106" s="20">
        <v>33314</v>
      </c>
      <c r="D106" s="20">
        <v>16769</v>
      </c>
      <c r="E106" s="18">
        <f aca="true" t="shared" si="32" ref="E106:E108">D106/C106</f>
        <v>0.50336194993096</v>
      </c>
      <c r="F106" s="20">
        <v>4870</v>
      </c>
      <c r="G106" s="18">
        <f aca="true" t="shared" si="33" ref="G106:G108">F106/D106</f>
        <v>0.29041684059872386</v>
      </c>
      <c r="H106" s="21">
        <v>2.5</v>
      </c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2:256" ht="13.5" customHeight="1">
      <c r="B107" s="2">
        <v>2020</v>
      </c>
      <c r="C107" s="20">
        <v>7798</v>
      </c>
      <c r="D107" s="20">
        <v>7724</v>
      </c>
      <c r="E107" s="18">
        <f t="shared" si="32"/>
        <v>0.9905103872787895</v>
      </c>
      <c r="F107" s="20">
        <v>2794</v>
      </c>
      <c r="G107" s="18">
        <f t="shared" si="33"/>
        <v>0.36172967374417403</v>
      </c>
      <c r="H107" s="21">
        <v>1.1</v>
      </c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2:256" s="3" customFormat="1" ht="13.5" customHeight="1">
      <c r="B108" s="44">
        <v>2019</v>
      </c>
      <c r="C108" s="20">
        <v>4774</v>
      </c>
      <c r="D108" s="20">
        <v>4893</v>
      </c>
      <c r="E108" s="18">
        <f t="shared" si="32"/>
        <v>1.0249266862170088</v>
      </c>
      <c r="F108" s="20">
        <v>2811</v>
      </c>
      <c r="G108" s="18">
        <f t="shared" si="33"/>
        <v>0.5744941753525444</v>
      </c>
      <c r="H108" s="21">
        <v>1.1</v>
      </c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</row>
    <row r="109" spans="3:256" ht="13.5" customHeight="1">
      <c r="C109" s="20"/>
      <c r="D109" s="20"/>
      <c r="E109" s="18"/>
      <c r="F109" s="20"/>
      <c r="G109" s="18"/>
      <c r="H109" s="21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</row>
    <row r="110" spans="1:256" ht="13.5" customHeight="1">
      <c r="A110" s="1" t="s">
        <v>15</v>
      </c>
      <c r="B110" s="2">
        <v>2021</v>
      </c>
      <c r="C110" s="20">
        <v>23934</v>
      </c>
      <c r="D110" s="20">
        <v>22796</v>
      </c>
      <c r="E110" s="18">
        <f aca="true" t="shared" si="34" ref="E110:E112">D110/C110</f>
        <v>0.9524525779226205</v>
      </c>
      <c r="F110" s="20">
        <v>10066</v>
      </c>
      <c r="G110" s="18">
        <f aca="true" t="shared" si="35" ref="G110:G112">F110/D110</f>
        <v>0.44156869626250217</v>
      </c>
      <c r="H110" s="21">
        <v>1.1</v>
      </c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2:256" ht="13.5" customHeight="1">
      <c r="B111" s="2">
        <v>2020</v>
      </c>
      <c r="C111" s="20">
        <v>8005</v>
      </c>
      <c r="D111" s="20">
        <v>7575</v>
      </c>
      <c r="E111" s="18">
        <f t="shared" si="34"/>
        <v>0.9462835727670206</v>
      </c>
      <c r="F111" s="20">
        <v>2014</v>
      </c>
      <c r="G111" s="18">
        <f t="shared" si="35"/>
        <v>0.26587458745874587</v>
      </c>
      <c r="H111" s="21">
        <v>1.1</v>
      </c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</row>
    <row r="112" spans="2:256" s="3" customFormat="1" ht="13.5" customHeight="1">
      <c r="B112" s="44">
        <v>2019</v>
      </c>
      <c r="C112" s="20">
        <v>4361</v>
      </c>
      <c r="D112" s="20">
        <v>5231</v>
      </c>
      <c r="E112" s="18">
        <f t="shared" si="34"/>
        <v>1.199495528548498</v>
      </c>
      <c r="F112" s="20">
        <v>3748</v>
      </c>
      <c r="G112" s="18">
        <f t="shared" si="35"/>
        <v>0.7164978015675779</v>
      </c>
      <c r="H112" s="21">
        <v>1.1</v>
      </c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</row>
    <row r="113" spans="3:256" ht="13.5" customHeight="1">
      <c r="C113" s="20"/>
      <c r="D113" s="20"/>
      <c r="E113" s="18"/>
      <c r="F113" s="20"/>
      <c r="G113" s="18"/>
      <c r="H113" s="21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</row>
    <row r="114" spans="1:256" ht="13.5" customHeight="1">
      <c r="A114" s="1" t="s">
        <v>16</v>
      </c>
      <c r="B114" s="2">
        <v>2021</v>
      </c>
      <c r="C114" s="20">
        <v>22130</v>
      </c>
      <c r="D114" s="20">
        <v>23377</v>
      </c>
      <c r="E114" s="18">
        <f aca="true" t="shared" si="36" ref="E114:E116">D114/C114</f>
        <v>1.0563488477180298</v>
      </c>
      <c r="F114" s="20">
        <v>12880</v>
      </c>
      <c r="G114" s="18">
        <f aca="true" t="shared" si="37" ref="G114:G116">F114/D114</f>
        <v>0.5509689010565941</v>
      </c>
      <c r="H114" s="21">
        <v>1.5</v>
      </c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</row>
    <row r="115" spans="2:256" ht="13.5" customHeight="1">
      <c r="B115" s="2">
        <v>2020</v>
      </c>
      <c r="C115" s="20">
        <v>12691</v>
      </c>
      <c r="D115" s="20">
        <v>12788</v>
      </c>
      <c r="E115" s="18">
        <f t="shared" si="36"/>
        <v>1.0076432117248444</v>
      </c>
      <c r="F115" s="20">
        <v>7392</v>
      </c>
      <c r="G115" s="18">
        <f t="shared" si="37"/>
        <v>0.5780419142946512</v>
      </c>
      <c r="H115" s="21">
        <v>1.5</v>
      </c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</row>
    <row r="116" spans="2:256" s="3" customFormat="1" ht="13.5" customHeight="1">
      <c r="B116" s="44">
        <v>2019</v>
      </c>
      <c r="C116" s="20">
        <v>17167</v>
      </c>
      <c r="D116" s="20">
        <v>21031</v>
      </c>
      <c r="E116" s="18">
        <f t="shared" si="36"/>
        <v>1.2250830080969302</v>
      </c>
      <c r="F116" s="20">
        <v>10792</v>
      </c>
      <c r="G116" s="18">
        <f t="shared" si="37"/>
        <v>0.5131472588084257</v>
      </c>
      <c r="H116" s="21">
        <v>1.5</v>
      </c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</row>
    <row r="117" spans="3:256" ht="13.5" customHeight="1">
      <c r="C117" s="20"/>
      <c r="D117" s="20"/>
      <c r="E117" s="18"/>
      <c r="F117" s="20"/>
      <c r="G117" s="18"/>
      <c r="H117" s="21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</row>
    <row r="118" spans="1:256" ht="13.5" customHeight="1">
      <c r="A118" s="1" t="s">
        <v>17</v>
      </c>
      <c r="B118" s="2">
        <v>2021</v>
      </c>
      <c r="C118" s="20">
        <v>9164</v>
      </c>
      <c r="D118" s="20">
        <v>8702</v>
      </c>
      <c r="E118" s="18">
        <f aca="true" t="shared" si="38" ref="E118:E120">D118/C118</f>
        <v>0.9495853339153209</v>
      </c>
      <c r="F118" s="20">
        <v>4277</v>
      </c>
      <c r="G118" s="18">
        <f aca="true" t="shared" si="39" ref="G118:G120">F118/D118</f>
        <v>0.49149620776832914</v>
      </c>
      <c r="H118" s="21">
        <v>0.3</v>
      </c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</row>
    <row r="119" spans="2:256" ht="13.5" customHeight="1">
      <c r="B119" s="2">
        <v>2020</v>
      </c>
      <c r="C119" s="20">
        <v>5591</v>
      </c>
      <c r="D119" s="20">
        <v>1159</v>
      </c>
      <c r="E119" s="18">
        <f t="shared" si="38"/>
        <v>0.2072974423180111</v>
      </c>
      <c r="F119" s="20">
        <v>765</v>
      </c>
      <c r="G119" s="18">
        <f t="shared" si="39"/>
        <v>0.6600517687661778</v>
      </c>
      <c r="H119" s="21">
        <v>1.8</v>
      </c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</row>
    <row r="120" spans="2:256" s="3" customFormat="1" ht="13.5" customHeight="1">
      <c r="B120" s="44">
        <v>2019</v>
      </c>
      <c r="C120" s="20">
        <v>5365</v>
      </c>
      <c r="D120" s="20">
        <v>2754</v>
      </c>
      <c r="E120" s="18">
        <f t="shared" si="38"/>
        <v>0.513327120223672</v>
      </c>
      <c r="F120" s="20">
        <v>1688</v>
      </c>
      <c r="G120" s="18">
        <f t="shared" si="39"/>
        <v>0.6129266521423384</v>
      </c>
      <c r="H120" s="21">
        <v>1.8</v>
      </c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</row>
    <row r="121" spans="3:256" ht="13.5" customHeight="1">
      <c r="C121" s="20"/>
      <c r="D121" s="20"/>
      <c r="E121" s="18"/>
      <c r="F121" s="20"/>
      <c r="G121" s="18"/>
      <c r="H121" s="21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</row>
    <row r="122" spans="1:61" s="46" customFormat="1" ht="13.5" customHeight="1">
      <c r="A122" s="1" t="s">
        <v>28</v>
      </c>
      <c r="B122" s="2">
        <v>2021</v>
      </c>
      <c r="C122" s="20">
        <v>45855</v>
      </c>
      <c r="D122" s="20">
        <v>53669</v>
      </c>
      <c r="E122" s="18">
        <f aca="true" t="shared" si="40" ref="E122:E124">D122/C122</f>
        <v>1.1704067168247738</v>
      </c>
      <c r="F122" s="20">
        <v>18750</v>
      </c>
      <c r="G122" s="18">
        <f>F122/D122</f>
        <v>0.3493636922618271</v>
      </c>
      <c r="H122" s="21">
        <v>2</v>
      </c>
      <c r="I122" s="4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2:256" ht="13.5" customHeight="1">
      <c r="B123" s="2">
        <v>2020</v>
      </c>
      <c r="C123" s="20">
        <v>18662</v>
      </c>
      <c r="D123" s="20">
        <v>0</v>
      </c>
      <c r="E123" s="18">
        <f t="shared" si="40"/>
        <v>0</v>
      </c>
      <c r="F123" s="20">
        <v>0</v>
      </c>
      <c r="G123" s="18">
        <v>0</v>
      </c>
      <c r="H123" s="21">
        <v>0.4</v>
      </c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</row>
    <row r="124" spans="2:256" s="3" customFormat="1" ht="13.5" customHeight="1">
      <c r="B124" s="44">
        <v>2019</v>
      </c>
      <c r="C124" s="20">
        <v>18662</v>
      </c>
      <c r="D124" s="20">
        <v>17926</v>
      </c>
      <c r="E124" s="18">
        <f t="shared" si="40"/>
        <v>0.9605615689636695</v>
      </c>
      <c r="F124" s="20">
        <v>7098</v>
      </c>
      <c r="G124" s="18">
        <f>F124/D124</f>
        <v>0.39596117371415823</v>
      </c>
      <c r="H124" s="21">
        <v>0.4</v>
      </c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</row>
    <row r="125" spans="3:256" ht="13.5" customHeight="1">
      <c r="C125" s="20"/>
      <c r="D125" s="20"/>
      <c r="E125" s="18"/>
      <c r="F125" s="20"/>
      <c r="G125" s="18"/>
      <c r="H125" s="21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</row>
    <row r="126" spans="1:256" ht="13.5" customHeight="1">
      <c r="A126" s="26" t="s">
        <v>19</v>
      </c>
      <c r="B126" s="27">
        <v>2021</v>
      </c>
      <c r="C126" s="31">
        <f aca="true" t="shared" si="41" ref="C126:C128">C122+C118+C114+C110+C106+C102+C98+C94+C90</f>
        <v>240372</v>
      </c>
      <c r="D126" s="31">
        <f aca="true" t="shared" si="42" ref="D126:D128">D122+D118+D114+D110+D106+D102+D98+D94+D90</f>
        <v>213490</v>
      </c>
      <c r="E126" s="29">
        <f aca="true" t="shared" si="43" ref="E126:E128">D126/C126</f>
        <v>0.8881650108997721</v>
      </c>
      <c r="F126" s="31">
        <f aca="true" t="shared" si="44" ref="F126:F128">F122+F118+F114+F110+F106+F102+F98+F94+F90</f>
        <v>91078</v>
      </c>
      <c r="G126" s="29">
        <f aca="true" t="shared" si="45" ref="G126:G128">F126/D126</f>
        <v>0.4266148297344138</v>
      </c>
      <c r="H126" s="32">
        <v>1.7</v>
      </c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</row>
    <row r="127" spans="1:256" ht="13.5" customHeight="1">
      <c r="A127" s="26"/>
      <c r="B127" s="27">
        <v>2020</v>
      </c>
      <c r="C127" s="31">
        <f t="shared" si="41"/>
        <v>129858</v>
      </c>
      <c r="D127" s="31">
        <f t="shared" si="42"/>
        <v>78285</v>
      </c>
      <c r="E127" s="29">
        <f t="shared" si="43"/>
        <v>0.6028508062653052</v>
      </c>
      <c r="F127" s="31">
        <f t="shared" si="44"/>
        <v>32948</v>
      </c>
      <c r="G127" s="29">
        <f t="shared" si="45"/>
        <v>0.420872453215814</v>
      </c>
      <c r="H127" s="32">
        <v>1.9</v>
      </c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</row>
    <row r="128" spans="1:256" ht="13.5" customHeight="1">
      <c r="A128" s="48"/>
      <c r="B128" s="49">
        <v>2019</v>
      </c>
      <c r="C128" s="50">
        <f t="shared" si="41"/>
        <v>104896</v>
      </c>
      <c r="D128" s="50">
        <f t="shared" si="42"/>
        <v>98629</v>
      </c>
      <c r="E128" s="51">
        <f t="shared" si="43"/>
        <v>0.9402551098230628</v>
      </c>
      <c r="F128" s="50">
        <f t="shared" si="44"/>
        <v>51270</v>
      </c>
      <c r="G128" s="51">
        <f t="shared" si="45"/>
        <v>0.5198268257814639</v>
      </c>
      <c r="H128" s="52">
        <v>2.1</v>
      </c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</row>
    <row r="129" spans="1:8" ht="12.75">
      <c r="A129" s="42"/>
      <c r="B129" s="9"/>
      <c r="C129" s="25"/>
      <c r="D129" s="25"/>
      <c r="E129" s="25"/>
      <c r="F129" s="53"/>
      <c r="G129" s="53"/>
      <c r="H129" s="54"/>
    </row>
    <row r="130" spans="1:8" ht="13.5" customHeight="1">
      <c r="A130" s="11"/>
      <c r="B130" s="38"/>
      <c r="C130" s="39"/>
      <c r="D130" s="39"/>
      <c r="E130" s="39"/>
      <c r="F130" s="40"/>
      <c r="G130" s="40"/>
      <c r="H130" s="41"/>
    </row>
    <row r="131" spans="1:8" ht="13.5" customHeight="1">
      <c r="A131" s="42"/>
      <c r="B131" s="9"/>
      <c r="C131" s="10" t="s">
        <v>29</v>
      </c>
      <c r="D131" s="10"/>
      <c r="E131" s="10"/>
      <c r="F131" s="10"/>
      <c r="G131" s="10"/>
      <c r="H131" s="10"/>
    </row>
    <row r="132" spans="1:8" ht="38.25">
      <c r="A132" s="11" t="s">
        <v>2</v>
      </c>
      <c r="B132" s="12" t="s">
        <v>3</v>
      </c>
      <c r="C132" s="10" t="s">
        <v>30</v>
      </c>
      <c r="D132" s="10" t="s">
        <v>5</v>
      </c>
      <c r="E132" s="10" t="s">
        <v>6</v>
      </c>
      <c r="F132" s="10" t="s">
        <v>7</v>
      </c>
      <c r="G132" s="10" t="s">
        <v>8</v>
      </c>
      <c r="H132" s="10" t="s">
        <v>31</v>
      </c>
    </row>
    <row r="133" spans="1:8" ht="13.5" customHeight="1">
      <c r="A133" s="1" t="s">
        <v>10</v>
      </c>
      <c r="B133" s="2">
        <v>2021</v>
      </c>
      <c r="C133" s="20">
        <v>75174</v>
      </c>
      <c r="D133" s="20">
        <v>95581</v>
      </c>
      <c r="E133" s="18">
        <f aca="true" t="shared" si="46" ref="E133:E162">D133/C133</f>
        <v>1.2714635379253465</v>
      </c>
      <c r="F133" s="20">
        <v>21421</v>
      </c>
      <c r="G133" s="18">
        <f aca="true" t="shared" si="47" ref="G133:G162">F133/D133</f>
        <v>0.22411357905859952</v>
      </c>
      <c r="H133" s="21">
        <v>20.4</v>
      </c>
    </row>
    <row r="134" spans="2:8" ht="13.5" customHeight="1">
      <c r="B134" s="2">
        <v>2020</v>
      </c>
      <c r="C134" s="20">
        <v>76525</v>
      </c>
      <c r="D134" s="20">
        <v>21026</v>
      </c>
      <c r="E134" s="18">
        <f t="shared" si="46"/>
        <v>0.2747598823913754</v>
      </c>
      <c r="F134" s="20">
        <v>11341</v>
      </c>
      <c r="G134" s="18">
        <f t="shared" si="47"/>
        <v>0.5393798154665652</v>
      </c>
      <c r="H134" s="21">
        <v>16.2</v>
      </c>
    </row>
    <row r="135" spans="2:8" ht="13.5" customHeight="1">
      <c r="B135" s="2">
        <v>2019</v>
      </c>
      <c r="C135" s="20">
        <v>64267</v>
      </c>
      <c r="D135" s="20">
        <v>60943</v>
      </c>
      <c r="E135" s="18">
        <f t="shared" si="46"/>
        <v>0.9482782765649556</v>
      </c>
      <c r="F135" s="20">
        <v>33209</v>
      </c>
      <c r="G135" s="18">
        <f t="shared" si="47"/>
        <v>0.5449190226933364</v>
      </c>
      <c r="H135" s="21">
        <v>15.5</v>
      </c>
    </row>
    <row r="136" spans="1:8" ht="13.5" customHeight="1">
      <c r="A136" s="1" t="s">
        <v>11</v>
      </c>
      <c r="B136" s="2">
        <v>2021</v>
      </c>
      <c r="C136" s="20">
        <v>17178</v>
      </c>
      <c r="D136" s="20">
        <v>19586</v>
      </c>
      <c r="E136" s="18">
        <f t="shared" si="46"/>
        <v>1.1401792991035045</v>
      </c>
      <c r="F136" s="20">
        <v>14862</v>
      </c>
      <c r="G136" s="18">
        <f t="shared" si="47"/>
        <v>0.7588073113448381</v>
      </c>
      <c r="H136" s="21">
        <v>13.7</v>
      </c>
    </row>
    <row r="137" spans="2:8" ht="13.5" customHeight="1">
      <c r="B137" s="2">
        <v>2020</v>
      </c>
      <c r="C137" s="20">
        <v>19739</v>
      </c>
      <c r="D137" s="20">
        <v>22045</v>
      </c>
      <c r="E137" s="18">
        <f t="shared" si="46"/>
        <v>1.1168245605147171</v>
      </c>
      <c r="F137" s="20">
        <v>7179</v>
      </c>
      <c r="G137" s="18">
        <f t="shared" si="47"/>
        <v>0.32565207530052165</v>
      </c>
      <c r="H137" s="21">
        <v>14.5</v>
      </c>
    </row>
    <row r="138" spans="2:8" ht="13.5" customHeight="1">
      <c r="B138" s="2">
        <v>2019</v>
      </c>
      <c r="C138" s="20">
        <v>22777</v>
      </c>
      <c r="D138" s="20">
        <v>23693</v>
      </c>
      <c r="E138" s="18">
        <f t="shared" si="46"/>
        <v>1.0402160073758615</v>
      </c>
      <c r="F138" s="20">
        <v>14452</v>
      </c>
      <c r="G138" s="18">
        <f t="shared" si="47"/>
        <v>0.6099691892120035</v>
      </c>
      <c r="H138" s="21">
        <v>13.2</v>
      </c>
    </row>
    <row r="139" spans="1:8" ht="13.5" customHeight="1">
      <c r="A139" s="1" t="s">
        <v>12</v>
      </c>
      <c r="B139" s="2">
        <v>2021</v>
      </c>
      <c r="C139" s="20">
        <v>42844</v>
      </c>
      <c r="D139" s="20">
        <v>53740</v>
      </c>
      <c r="E139" s="18">
        <f t="shared" si="46"/>
        <v>1.2543179908505275</v>
      </c>
      <c r="F139" s="20">
        <v>17377</v>
      </c>
      <c r="G139" s="18">
        <f t="shared" si="47"/>
        <v>0.32335318198734647</v>
      </c>
      <c r="H139" s="21">
        <v>10.3</v>
      </c>
    </row>
    <row r="140" spans="2:8" ht="13.5" customHeight="1">
      <c r="B140" s="2">
        <v>2020</v>
      </c>
      <c r="C140" s="20">
        <v>39675</v>
      </c>
      <c r="D140" s="20">
        <v>9425</v>
      </c>
      <c r="E140" s="18">
        <f t="shared" si="46"/>
        <v>0.2375551354757404</v>
      </c>
      <c r="F140" s="20">
        <v>6273</v>
      </c>
      <c r="G140" s="18">
        <f t="shared" si="47"/>
        <v>0.6655702917771883</v>
      </c>
      <c r="H140" s="21">
        <v>13.2</v>
      </c>
    </row>
    <row r="141" spans="2:8" ht="13.5" customHeight="1">
      <c r="B141" s="2">
        <v>2019</v>
      </c>
      <c r="C141" s="20">
        <v>33802</v>
      </c>
      <c r="D141" s="20">
        <v>34349</v>
      </c>
      <c r="E141" s="18">
        <f t="shared" si="46"/>
        <v>1.0161824744097983</v>
      </c>
      <c r="F141" s="20">
        <v>19265</v>
      </c>
      <c r="G141" s="18">
        <f t="shared" si="47"/>
        <v>0.560860578182771</v>
      </c>
      <c r="H141" s="21">
        <v>10.4</v>
      </c>
    </row>
    <row r="142" spans="1:8" ht="13.5" customHeight="1">
      <c r="A142" s="1" t="s">
        <v>13</v>
      </c>
      <c r="B142" s="2">
        <v>2021</v>
      </c>
      <c r="C142" s="20">
        <v>35908</v>
      </c>
      <c r="D142" s="20">
        <v>40788</v>
      </c>
      <c r="E142" s="18">
        <f t="shared" si="46"/>
        <v>1.1359028628717835</v>
      </c>
      <c r="F142" s="20">
        <v>15612</v>
      </c>
      <c r="G142" s="18">
        <f t="shared" si="47"/>
        <v>0.38275963518681966</v>
      </c>
      <c r="H142" s="21">
        <v>7.1</v>
      </c>
    </row>
    <row r="143" spans="2:8" ht="13.5" customHeight="1">
      <c r="B143" s="2">
        <v>2020</v>
      </c>
      <c r="C143" s="20">
        <v>34417</v>
      </c>
      <c r="D143" s="20">
        <v>25612</v>
      </c>
      <c r="E143" s="18">
        <f t="shared" si="46"/>
        <v>0.7441671267106372</v>
      </c>
      <c r="F143" s="20">
        <v>11271</v>
      </c>
      <c r="G143" s="18">
        <f t="shared" si="47"/>
        <v>0.44006715602061536</v>
      </c>
      <c r="H143" s="21">
        <v>5.8</v>
      </c>
    </row>
    <row r="144" spans="2:8" ht="13.5" customHeight="1">
      <c r="B144" s="2">
        <v>2019</v>
      </c>
      <c r="C144" s="20">
        <v>31644</v>
      </c>
      <c r="D144" s="20">
        <v>34563</v>
      </c>
      <c r="E144" s="18">
        <f t="shared" si="46"/>
        <v>1.0922449753507775</v>
      </c>
      <c r="F144" s="20">
        <v>19463</v>
      </c>
      <c r="G144" s="18">
        <f t="shared" si="47"/>
        <v>0.5631166276075572</v>
      </c>
      <c r="H144" s="21">
        <v>6.6</v>
      </c>
    </row>
    <row r="145" spans="1:8" ht="13.5" customHeight="1">
      <c r="A145" s="1" t="s">
        <v>14</v>
      </c>
      <c r="B145" s="2">
        <v>2021</v>
      </c>
      <c r="C145" s="20">
        <v>21419</v>
      </c>
      <c r="D145" s="20">
        <v>24103</v>
      </c>
      <c r="E145" s="18">
        <f t="shared" si="46"/>
        <v>1.1253093048228209</v>
      </c>
      <c r="F145" s="20">
        <v>9135</v>
      </c>
      <c r="G145" s="18">
        <f t="shared" si="47"/>
        <v>0.37899846492137906</v>
      </c>
      <c r="H145" s="21">
        <v>6</v>
      </c>
    </row>
    <row r="146" spans="2:8" ht="13.5" customHeight="1">
      <c r="B146" s="2">
        <v>2020</v>
      </c>
      <c r="C146" s="20">
        <v>32083</v>
      </c>
      <c r="D146" s="20">
        <v>21781</v>
      </c>
      <c r="E146" s="18">
        <f t="shared" si="46"/>
        <v>0.6788953651466508</v>
      </c>
      <c r="F146" s="20">
        <v>6455</v>
      </c>
      <c r="G146" s="18">
        <f t="shared" si="47"/>
        <v>0.29635921215738487</v>
      </c>
      <c r="H146" s="21">
        <v>7.7</v>
      </c>
    </row>
    <row r="147" spans="2:8" ht="13.5" customHeight="1">
      <c r="B147" s="2">
        <v>2019</v>
      </c>
      <c r="C147" s="20">
        <v>26846</v>
      </c>
      <c r="D147" s="20">
        <v>27705</v>
      </c>
      <c r="E147" s="18">
        <f t="shared" si="46"/>
        <v>1.0319973180362065</v>
      </c>
      <c r="F147" s="20">
        <v>11259</v>
      </c>
      <c r="G147" s="18">
        <f t="shared" si="47"/>
        <v>0.4063887384948565</v>
      </c>
      <c r="H147" s="21">
        <v>9.7</v>
      </c>
    </row>
    <row r="148" spans="1:8" ht="13.5" customHeight="1">
      <c r="A148" s="1" t="s">
        <v>15</v>
      </c>
      <c r="B148" s="2">
        <v>2021</v>
      </c>
      <c r="C148" s="20">
        <v>46409</v>
      </c>
      <c r="D148" s="20">
        <v>55564</v>
      </c>
      <c r="E148" s="18">
        <f t="shared" si="46"/>
        <v>1.197267771337456</v>
      </c>
      <c r="F148" s="20">
        <v>13859</v>
      </c>
      <c r="G148" s="18">
        <f t="shared" si="47"/>
        <v>0.2494240875386941</v>
      </c>
      <c r="H148" s="21">
        <v>4.8</v>
      </c>
    </row>
    <row r="149" spans="2:8" ht="13.5" customHeight="1">
      <c r="B149" s="2">
        <v>2020</v>
      </c>
      <c r="C149" s="20">
        <v>41019</v>
      </c>
      <c r="D149" s="20">
        <v>17379</v>
      </c>
      <c r="E149" s="18">
        <f t="shared" si="46"/>
        <v>0.42368170847655967</v>
      </c>
      <c r="F149" s="20">
        <v>6442</v>
      </c>
      <c r="G149" s="18">
        <f t="shared" si="47"/>
        <v>0.3706772541573163</v>
      </c>
      <c r="H149" s="21">
        <v>6.9</v>
      </c>
    </row>
    <row r="150" spans="2:8" ht="13.5" customHeight="1">
      <c r="B150" s="2">
        <v>2019</v>
      </c>
      <c r="C150" s="20">
        <v>48155</v>
      </c>
      <c r="D150" s="20">
        <v>40733</v>
      </c>
      <c r="E150" s="18">
        <f t="shared" si="46"/>
        <v>0.8458727027307652</v>
      </c>
      <c r="F150" s="20">
        <v>14408</v>
      </c>
      <c r="G150" s="18">
        <f t="shared" si="47"/>
        <v>0.3537181155328603</v>
      </c>
      <c r="H150" s="21">
        <v>7.4</v>
      </c>
    </row>
    <row r="151" spans="1:8" ht="13.5" customHeight="1">
      <c r="A151" s="1" t="s">
        <v>32</v>
      </c>
      <c r="B151" s="2">
        <v>2021</v>
      </c>
      <c r="C151" s="20">
        <v>36939</v>
      </c>
      <c r="D151" s="20">
        <v>39242</v>
      </c>
      <c r="E151" s="18">
        <f t="shared" si="46"/>
        <v>1.0623460299412546</v>
      </c>
      <c r="F151" s="20">
        <v>22595</v>
      </c>
      <c r="G151" s="18">
        <f t="shared" si="47"/>
        <v>0.5757861474950309</v>
      </c>
      <c r="H151" s="21">
        <v>6.1</v>
      </c>
    </row>
    <row r="152" spans="2:8" ht="13.5" customHeight="1">
      <c r="B152" s="2">
        <v>2020</v>
      </c>
      <c r="C152" s="20">
        <v>34417</v>
      </c>
      <c r="D152" s="20">
        <v>30315</v>
      </c>
      <c r="E152" s="18">
        <f t="shared" si="46"/>
        <v>0.8808147136589476</v>
      </c>
      <c r="F152" s="20">
        <v>12862</v>
      </c>
      <c r="G152" s="18">
        <f t="shared" si="47"/>
        <v>0.4242784100280389</v>
      </c>
      <c r="H152" s="21">
        <v>4.9</v>
      </c>
    </row>
    <row r="153" spans="2:8" ht="13.5" customHeight="1">
      <c r="B153" s="2">
        <v>2019</v>
      </c>
      <c r="C153" s="20">
        <v>40107</v>
      </c>
      <c r="D153" s="20">
        <v>43025</v>
      </c>
      <c r="E153" s="18">
        <f t="shared" si="46"/>
        <v>1.0727553793602114</v>
      </c>
      <c r="F153" s="20">
        <v>25578</v>
      </c>
      <c r="G153" s="18">
        <f t="shared" si="47"/>
        <v>0.594491574665892</v>
      </c>
      <c r="H153" s="21">
        <v>4.6</v>
      </c>
    </row>
    <row r="154" spans="1:8" ht="13.5" customHeight="1">
      <c r="A154" s="1" t="s">
        <v>17</v>
      </c>
      <c r="B154" s="2">
        <v>2021</v>
      </c>
      <c r="C154" s="20">
        <v>13018</v>
      </c>
      <c r="D154" s="20">
        <v>14190</v>
      </c>
      <c r="E154" s="18">
        <f t="shared" si="46"/>
        <v>1.0900291903518207</v>
      </c>
      <c r="F154" s="20">
        <v>6444</v>
      </c>
      <c r="G154" s="18">
        <f t="shared" si="47"/>
        <v>0.454122621564482</v>
      </c>
      <c r="H154" s="21">
        <v>4.2</v>
      </c>
    </row>
    <row r="155" spans="2:8" ht="13.5" customHeight="1">
      <c r="B155" s="2">
        <v>2020</v>
      </c>
      <c r="C155" s="20">
        <v>13605</v>
      </c>
      <c r="D155" s="20">
        <v>14549</v>
      </c>
      <c r="E155" s="18">
        <f t="shared" si="46"/>
        <v>1.0693862550532893</v>
      </c>
      <c r="F155" s="20">
        <v>4034</v>
      </c>
      <c r="G155" s="18">
        <f t="shared" si="47"/>
        <v>0.2772699154581071</v>
      </c>
      <c r="H155" s="21">
        <v>5.9</v>
      </c>
    </row>
    <row r="156" spans="2:8" ht="13.5" customHeight="1">
      <c r="B156" s="2">
        <v>2019</v>
      </c>
      <c r="C156" s="20">
        <v>14692</v>
      </c>
      <c r="D156" s="20">
        <v>14500</v>
      </c>
      <c r="E156" s="18">
        <f t="shared" si="46"/>
        <v>0.9869316634903349</v>
      </c>
      <c r="F156" s="20">
        <v>8890</v>
      </c>
      <c r="G156" s="18">
        <f t="shared" si="47"/>
        <v>0.613103448275862</v>
      </c>
      <c r="H156" s="21">
        <v>7.9</v>
      </c>
    </row>
    <row r="157" spans="1:8" ht="13.5" customHeight="1">
      <c r="A157" s="1" t="s">
        <v>18</v>
      </c>
      <c r="B157" s="2">
        <v>2021</v>
      </c>
      <c r="C157" s="20">
        <v>32896</v>
      </c>
      <c r="D157" s="20">
        <v>35670</v>
      </c>
      <c r="E157" s="18">
        <f t="shared" si="46"/>
        <v>1.0843263618677044</v>
      </c>
      <c r="F157" s="20">
        <v>9522</v>
      </c>
      <c r="G157" s="18">
        <f t="shared" si="47"/>
        <v>0.26694701429772916</v>
      </c>
      <c r="H157" s="21">
        <v>7.2</v>
      </c>
    </row>
    <row r="158" spans="2:8" ht="13.5" customHeight="1">
      <c r="B158" s="2">
        <v>2020</v>
      </c>
      <c r="C158" s="20">
        <v>31169</v>
      </c>
      <c r="D158" s="20">
        <v>15266</v>
      </c>
      <c r="E158" s="18">
        <f t="shared" si="46"/>
        <v>0.48978151368346756</v>
      </c>
      <c r="F158" s="20">
        <v>4944</v>
      </c>
      <c r="G158" s="18">
        <f t="shared" si="47"/>
        <v>0.3238569369841478</v>
      </c>
      <c r="H158" s="21">
        <v>8.5</v>
      </c>
    </row>
    <row r="159" spans="2:8" ht="13.5" customHeight="1">
      <c r="B159" s="2">
        <v>2019</v>
      </c>
      <c r="C159" s="20">
        <v>29856</v>
      </c>
      <c r="D159" s="20">
        <v>30557</v>
      </c>
      <c r="E159" s="18">
        <f t="shared" si="46"/>
        <v>1.023479367631297</v>
      </c>
      <c r="F159" s="20">
        <v>13017</v>
      </c>
      <c r="G159" s="18">
        <f t="shared" si="47"/>
        <v>0.42599077134535457</v>
      </c>
      <c r="H159" s="21">
        <v>10.5</v>
      </c>
    </row>
    <row r="160" spans="1:256" ht="13.5" customHeight="1">
      <c r="A160" s="26" t="s">
        <v>19</v>
      </c>
      <c r="B160" s="27">
        <v>2021</v>
      </c>
      <c r="C160" s="31">
        <f aca="true" t="shared" si="48" ref="C160:C161">C133+C136+C139+C142+C145+C148+C151+C154+C157</f>
        <v>321785</v>
      </c>
      <c r="D160" s="31">
        <f aca="true" t="shared" si="49" ref="D160:D161">D133+D136+D139+D142+D145+D148+D151+D154+D157</f>
        <v>378464</v>
      </c>
      <c r="E160" s="29">
        <f t="shared" si="46"/>
        <v>1.1761393477011048</v>
      </c>
      <c r="F160" s="31">
        <f aca="true" t="shared" si="50" ref="F160:F161">F133+F136+F139+F142+F145+F148+F151+F154+F157</f>
        <v>130827</v>
      </c>
      <c r="G160" s="29">
        <f t="shared" si="47"/>
        <v>0.345678849243257</v>
      </c>
      <c r="H160" s="32">
        <v>10.1</v>
      </c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</row>
    <row r="161" spans="1:256" ht="13.5" customHeight="1">
      <c r="A161" s="26"/>
      <c r="B161" s="27">
        <v>2020</v>
      </c>
      <c r="C161" s="31">
        <f t="shared" si="48"/>
        <v>322649</v>
      </c>
      <c r="D161" s="31">
        <f t="shared" si="49"/>
        <v>177398</v>
      </c>
      <c r="E161" s="29">
        <f t="shared" si="46"/>
        <v>0.5498172937154617</v>
      </c>
      <c r="F161" s="31">
        <f t="shared" si="50"/>
        <v>70801</v>
      </c>
      <c r="G161" s="29">
        <f t="shared" si="47"/>
        <v>0.3991082199348358</v>
      </c>
      <c r="H161" s="32">
        <v>9.4</v>
      </c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</row>
    <row r="162" spans="1:256" ht="13.5" customHeight="1">
      <c r="A162" s="48"/>
      <c r="B162" s="49">
        <v>2019</v>
      </c>
      <c r="C162" s="50">
        <v>312146</v>
      </c>
      <c r="D162" s="50">
        <v>310068</v>
      </c>
      <c r="E162" s="51">
        <f t="shared" si="46"/>
        <v>0.9933428587904378</v>
      </c>
      <c r="F162" s="50">
        <v>159541</v>
      </c>
      <c r="G162" s="51">
        <f t="shared" si="47"/>
        <v>0.5145355212405021</v>
      </c>
      <c r="H162" s="52">
        <v>10.3</v>
      </c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</row>
    <row r="163" ht="13.5" customHeight="1"/>
    <row r="164" spans="1:15" ht="12.75">
      <c r="A164" s="55" t="s">
        <v>33</v>
      </c>
      <c r="B164" s="56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</row>
    <row r="165" spans="1:15" ht="13.5" customHeight="1">
      <c r="A165" s="55" t="s">
        <v>34</v>
      </c>
      <c r="B165" s="56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</row>
    <row r="166" spans="1:61" s="46" customFormat="1" ht="12.75">
      <c r="A166" s="55" t="s">
        <v>35</v>
      </c>
      <c r="B166" s="56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15" ht="13.5" customHeight="1">
      <c r="A167" s="55" t="s">
        <v>36</v>
      </c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</row>
    <row r="168" spans="1:15" ht="13.5" customHeight="1">
      <c r="A168" s="55" t="s">
        <v>37</v>
      </c>
      <c r="B168" s="56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</row>
    <row r="169" spans="1:15" ht="13.5" customHeight="1">
      <c r="A169" s="55"/>
      <c r="B169" s="56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</row>
    <row r="170" spans="1:15" ht="13.5" customHeight="1">
      <c r="A170" s="58" t="s">
        <v>38</v>
      </c>
      <c r="B170" s="56"/>
      <c r="C170" s="55"/>
      <c r="D170" s="55"/>
      <c r="E170" s="55"/>
      <c r="F170" s="55"/>
      <c r="G170" s="55"/>
      <c r="H170" s="55"/>
      <c r="I170" s="57"/>
      <c r="J170" s="57"/>
      <c r="K170" s="57"/>
      <c r="L170" s="57"/>
      <c r="M170" s="57"/>
      <c r="N170" s="57"/>
      <c r="O170" s="57"/>
    </row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</sheetData>
  <sheetProtection selectLockedCells="1" selectUnlockedCells="1"/>
  <mergeCells count="4">
    <mergeCell ref="C3:H3"/>
    <mergeCell ref="C46:H46"/>
    <mergeCell ref="C88:H88"/>
    <mergeCell ref="C131:H131"/>
  </mergeCells>
  <printOptions/>
  <pageMargins left="0.7" right="0.7" top="0.75" bottom="0.75" header="0.5118055555555555" footer="0.5118055555555555"/>
  <pageSetup horizontalDpi="300" verticalDpi="300" orientation="landscape" scale="72"/>
  <rowBreaks count="3" manualBreakCount="3">
    <brk id="44" max="255" man="1"/>
    <brk id="87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4"/>
  <sheetViews>
    <sheetView workbookViewId="0" topLeftCell="A67">
      <selection activeCell="A1" sqref="A1"/>
    </sheetView>
  </sheetViews>
  <sheetFormatPr defaultColWidth="9.140625" defaultRowHeight="12.75"/>
  <cols>
    <col min="1" max="1" width="25.7109375" style="1" customWidth="1"/>
    <col min="2" max="2" width="10.00390625" style="2" customWidth="1"/>
    <col min="3" max="3" width="15.7109375" style="3" customWidth="1"/>
    <col min="4" max="7" width="14.7109375" style="3" customWidth="1"/>
    <col min="8" max="8" width="15.7109375" style="3" customWidth="1"/>
    <col min="9" max="9" width="3.7109375" style="3" customWidth="1"/>
    <col min="10" max="16384" width="9.140625" style="3" customWidth="1"/>
  </cols>
  <sheetData>
    <row r="1" spans="1:8" ht="18" customHeight="1">
      <c r="A1" s="4" t="s">
        <v>39</v>
      </c>
      <c r="B1" s="5"/>
      <c r="H1" s="6"/>
    </row>
    <row r="2" spans="1:8" ht="12.75">
      <c r="A2" s="7"/>
      <c r="B2" s="8"/>
      <c r="C2" s="7"/>
      <c r="D2" s="7"/>
      <c r="E2" s="7"/>
      <c r="F2" s="7"/>
      <c r="G2" s="7"/>
      <c r="H2" s="7"/>
    </row>
    <row r="3" spans="2:8" ht="18" customHeight="1">
      <c r="B3" s="9"/>
      <c r="C3" s="10" t="s">
        <v>1</v>
      </c>
      <c r="D3" s="10"/>
      <c r="E3" s="10"/>
      <c r="F3" s="10"/>
      <c r="G3" s="10"/>
      <c r="H3" s="10"/>
    </row>
    <row r="4" spans="1:20" ht="39" customHeight="1">
      <c r="A4" s="11" t="s">
        <v>2</v>
      </c>
      <c r="B4" s="12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3.5" customHeight="1">
      <c r="A5" s="1" t="s">
        <v>10</v>
      </c>
      <c r="B5" s="2">
        <v>2020</v>
      </c>
      <c r="C5" s="17">
        <v>61988.5</v>
      </c>
      <c r="D5" s="3">
        <v>21381</v>
      </c>
      <c r="E5" s="18">
        <v>0.3449188155867621</v>
      </c>
      <c r="F5" s="3">
        <v>13235</v>
      </c>
      <c r="G5" s="18">
        <v>0.21350734410414834</v>
      </c>
      <c r="H5" s="3">
        <v>7.2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3" customFormat="1" ht="13.5" customHeight="1">
      <c r="B6" s="2">
        <v>2019</v>
      </c>
      <c r="C6" s="20">
        <v>65107</v>
      </c>
      <c r="D6" s="20">
        <v>64099</v>
      </c>
      <c r="E6" s="18">
        <v>0.9845177937856144</v>
      </c>
      <c r="F6" s="20">
        <v>32952</v>
      </c>
      <c r="G6" s="18">
        <v>0.5061206936274133</v>
      </c>
      <c r="H6" s="21">
        <v>6.3</v>
      </c>
      <c r="J6" s="19"/>
      <c r="L6" s="14"/>
      <c r="M6" s="14"/>
      <c r="N6" s="14"/>
      <c r="O6" s="14"/>
      <c r="P6" s="14"/>
      <c r="Q6" s="14"/>
      <c r="R6" s="14"/>
      <c r="S6" s="14"/>
      <c r="T6" s="14"/>
    </row>
    <row r="7" spans="2:10" ht="13.5" customHeight="1">
      <c r="B7" s="2">
        <v>2018</v>
      </c>
      <c r="C7" s="20">
        <v>59790</v>
      </c>
      <c r="D7" s="20">
        <v>59506</v>
      </c>
      <c r="E7" s="18">
        <v>0.995</v>
      </c>
      <c r="F7" s="20">
        <v>30929</v>
      </c>
      <c r="G7" s="18">
        <v>0.52</v>
      </c>
      <c r="H7" s="21">
        <v>8.8</v>
      </c>
      <c r="J7" s="22"/>
    </row>
    <row r="8" spans="3:8" ht="13.5" customHeight="1">
      <c r="C8" s="20"/>
      <c r="D8" s="20"/>
      <c r="E8" s="18"/>
      <c r="F8" s="20"/>
      <c r="G8" s="18"/>
      <c r="H8" s="21"/>
    </row>
    <row r="9" spans="1:8" ht="13.5" customHeight="1">
      <c r="A9" s="1" t="s">
        <v>11</v>
      </c>
      <c r="B9" s="2">
        <v>2020</v>
      </c>
      <c r="C9" s="3">
        <v>22278</v>
      </c>
      <c r="D9" s="3">
        <v>20798</v>
      </c>
      <c r="E9" s="23">
        <v>0.9335667474638657</v>
      </c>
      <c r="F9" s="3">
        <v>10454</v>
      </c>
      <c r="G9" s="24">
        <v>0.46925217703564054</v>
      </c>
      <c r="H9" s="3">
        <v>7.3</v>
      </c>
    </row>
    <row r="10" spans="2:8" s="3" customFormat="1" ht="13.5" customHeight="1">
      <c r="B10" s="2">
        <v>2019</v>
      </c>
      <c r="C10" s="20">
        <v>22984</v>
      </c>
      <c r="D10" s="20">
        <v>25038</v>
      </c>
      <c r="E10" s="18">
        <v>1.089366515837104</v>
      </c>
      <c r="F10" s="20">
        <v>13048</v>
      </c>
      <c r="G10" s="18">
        <v>0.5676992690567351</v>
      </c>
      <c r="H10" s="21">
        <v>3.2</v>
      </c>
    </row>
    <row r="11" spans="2:8" ht="13.5" customHeight="1">
      <c r="B11" s="2">
        <v>2018</v>
      </c>
      <c r="C11" s="20">
        <v>19556</v>
      </c>
      <c r="D11" s="20">
        <v>19755</v>
      </c>
      <c r="E11" s="18">
        <v>1.01</v>
      </c>
      <c r="F11" s="20">
        <v>13454</v>
      </c>
      <c r="G11" s="18">
        <v>0.681</v>
      </c>
      <c r="H11" s="21">
        <v>5.8</v>
      </c>
    </row>
    <row r="12" spans="3:8" ht="13.5" customHeight="1">
      <c r="C12" s="20"/>
      <c r="D12" s="20"/>
      <c r="E12" s="18"/>
      <c r="F12" s="20"/>
      <c r="G12" s="18"/>
      <c r="H12" s="21"/>
    </row>
    <row r="13" spans="1:8" ht="13.5" customHeight="1">
      <c r="A13" s="1" t="s">
        <v>12</v>
      </c>
      <c r="B13" s="2">
        <v>2020</v>
      </c>
      <c r="C13" s="3">
        <v>43476.5</v>
      </c>
      <c r="D13" s="3">
        <v>18498</v>
      </c>
      <c r="E13" s="24">
        <v>0.4254712315848792</v>
      </c>
      <c r="F13" s="3">
        <v>11362</v>
      </c>
      <c r="G13" s="24">
        <v>0.26133658413165733</v>
      </c>
      <c r="H13" s="3">
        <v>4.3</v>
      </c>
    </row>
    <row r="14" spans="2:8" s="3" customFormat="1" ht="13.5" customHeight="1">
      <c r="B14" s="2">
        <v>2019</v>
      </c>
      <c r="C14" s="20">
        <v>42517</v>
      </c>
      <c r="D14" s="20">
        <v>44657</v>
      </c>
      <c r="E14" s="18">
        <v>1.0503328080532492</v>
      </c>
      <c r="F14" s="20">
        <v>22983</v>
      </c>
      <c r="G14" s="18">
        <v>0.5405602464896394</v>
      </c>
      <c r="H14" s="21">
        <v>5.7</v>
      </c>
    </row>
    <row r="15" spans="2:8" ht="13.5" customHeight="1">
      <c r="B15" s="2">
        <v>2018</v>
      </c>
      <c r="C15" s="20">
        <v>39780</v>
      </c>
      <c r="D15" s="20">
        <v>40143</v>
      </c>
      <c r="E15" s="18">
        <v>1.009</v>
      </c>
      <c r="F15" s="20">
        <v>22995</v>
      </c>
      <c r="G15" s="18">
        <v>0.573</v>
      </c>
      <c r="H15" s="21">
        <v>6.1</v>
      </c>
    </row>
    <row r="16" spans="3:8" ht="13.5" customHeight="1">
      <c r="C16" s="20"/>
      <c r="D16" s="20"/>
      <c r="E16" s="18"/>
      <c r="F16" s="20"/>
      <c r="G16" s="18"/>
      <c r="H16" s="21"/>
    </row>
    <row r="17" spans="1:8" ht="13.5" customHeight="1">
      <c r="A17" s="1" t="s">
        <v>13</v>
      </c>
      <c r="B17" s="2">
        <v>2020</v>
      </c>
      <c r="C17" s="3">
        <v>38439</v>
      </c>
      <c r="D17" s="3">
        <v>32709</v>
      </c>
      <c r="F17" s="3">
        <v>16906</v>
      </c>
      <c r="G17" s="24">
        <v>0.4398137308462759</v>
      </c>
      <c r="H17" s="3">
        <v>7.5</v>
      </c>
    </row>
    <row r="18" spans="2:8" s="3" customFormat="1" ht="13.5" customHeight="1">
      <c r="B18" s="2">
        <v>2019</v>
      </c>
      <c r="C18" s="20">
        <v>29372</v>
      </c>
      <c r="D18" s="20">
        <v>29646</v>
      </c>
      <c r="E18" s="18">
        <v>1.0093286122838077</v>
      </c>
      <c r="F18" s="20">
        <v>19516</v>
      </c>
      <c r="G18" s="18">
        <v>0.6644423260247855</v>
      </c>
      <c r="H18" s="21">
        <v>5.5</v>
      </c>
    </row>
    <row r="19" spans="2:8" ht="13.5" customHeight="1">
      <c r="B19" s="2">
        <v>2018</v>
      </c>
      <c r="C19" s="20">
        <v>43966</v>
      </c>
      <c r="D19" s="20">
        <v>44694</v>
      </c>
      <c r="E19" s="18">
        <v>1.016</v>
      </c>
      <c r="F19" s="20">
        <v>26995</v>
      </c>
      <c r="G19" s="18">
        <v>0.604</v>
      </c>
      <c r="H19" s="21">
        <v>6</v>
      </c>
    </row>
    <row r="20" spans="3:9" ht="13.5" customHeight="1">
      <c r="C20" s="20"/>
      <c r="D20" s="20"/>
      <c r="E20" s="18"/>
      <c r="F20" s="20"/>
      <c r="G20" s="18"/>
      <c r="H20" s="21"/>
      <c r="I20" s="25"/>
    </row>
    <row r="21" spans="1:9" ht="13.5" customHeight="1">
      <c r="A21" s="1" t="s">
        <v>14</v>
      </c>
      <c r="B21" s="2">
        <v>2020</v>
      </c>
      <c r="C21" s="3">
        <v>25765</v>
      </c>
      <c r="D21" s="3">
        <v>18991</v>
      </c>
      <c r="E21" s="18">
        <v>0.7370851930914031</v>
      </c>
      <c r="F21" s="20">
        <v>9024</v>
      </c>
      <c r="G21" s="18">
        <v>0.3502425771395304</v>
      </c>
      <c r="H21" s="3">
        <v>1.6</v>
      </c>
      <c r="I21" s="25"/>
    </row>
    <row r="22" spans="2:9" s="3" customFormat="1" ht="13.5" customHeight="1">
      <c r="B22" s="2">
        <v>2019</v>
      </c>
      <c r="C22" s="20">
        <v>30126</v>
      </c>
      <c r="D22" s="20">
        <v>28779</v>
      </c>
      <c r="E22" s="18">
        <v>0.9552877912766381</v>
      </c>
      <c r="F22" s="20">
        <v>12331</v>
      </c>
      <c r="G22" s="18">
        <v>0.40931421363606185</v>
      </c>
      <c r="H22" s="21">
        <v>2.4</v>
      </c>
      <c r="I22" s="25"/>
    </row>
    <row r="23" spans="2:9" ht="13.5" customHeight="1">
      <c r="B23" s="2">
        <v>2018</v>
      </c>
      <c r="C23" s="20">
        <v>24892</v>
      </c>
      <c r="D23" s="20">
        <v>16825</v>
      </c>
      <c r="E23" s="18">
        <v>0.676</v>
      </c>
      <c r="F23" s="20">
        <v>10590</v>
      </c>
      <c r="G23" s="18">
        <v>0.629</v>
      </c>
      <c r="H23" s="21">
        <v>3.6</v>
      </c>
      <c r="I23" s="25"/>
    </row>
    <row r="24" spans="3:9" ht="13.5" customHeight="1">
      <c r="C24" s="20"/>
      <c r="D24" s="20"/>
      <c r="E24" s="18"/>
      <c r="F24" s="20"/>
      <c r="G24" s="18"/>
      <c r="H24" s="21"/>
      <c r="I24" s="25"/>
    </row>
    <row r="25" spans="1:9" ht="13.5" customHeight="1">
      <c r="A25" s="1" t="s">
        <v>15</v>
      </c>
      <c r="B25" s="2">
        <v>2020</v>
      </c>
      <c r="C25" s="3">
        <v>38274.5</v>
      </c>
      <c r="D25" s="3">
        <v>22879</v>
      </c>
      <c r="E25" s="18">
        <v>0.5977609113117088</v>
      </c>
      <c r="F25" s="20">
        <v>12303</v>
      </c>
      <c r="G25" s="18">
        <v>0.32144116840193865</v>
      </c>
      <c r="H25" s="3">
        <v>2.8</v>
      </c>
      <c r="I25" s="25"/>
    </row>
    <row r="26" spans="2:9" s="3" customFormat="1" ht="13.5" customHeight="1">
      <c r="B26" s="2">
        <v>2019</v>
      </c>
      <c r="C26" s="20">
        <v>40834</v>
      </c>
      <c r="D26" s="20">
        <v>41793</v>
      </c>
      <c r="E26" s="18">
        <v>1.023485330851741</v>
      </c>
      <c r="F26" s="20">
        <v>22183</v>
      </c>
      <c r="G26" s="18">
        <v>0.5432482734975755</v>
      </c>
      <c r="H26" s="21">
        <v>2.4</v>
      </c>
      <c r="I26" s="25"/>
    </row>
    <row r="27" spans="2:9" ht="13.5" customHeight="1">
      <c r="B27" s="2">
        <v>2018</v>
      </c>
      <c r="C27" s="20">
        <v>32751</v>
      </c>
      <c r="D27" s="20">
        <v>31652</v>
      </c>
      <c r="E27" s="18">
        <v>0.966</v>
      </c>
      <c r="F27" s="20">
        <v>21680</v>
      </c>
      <c r="G27" s="18">
        <v>0.685</v>
      </c>
      <c r="H27" s="21">
        <v>4.2</v>
      </c>
      <c r="I27" s="25"/>
    </row>
    <row r="28" spans="3:9" ht="13.5" customHeight="1">
      <c r="C28" s="20"/>
      <c r="D28" s="20"/>
      <c r="E28" s="18"/>
      <c r="F28" s="20"/>
      <c r="G28" s="18"/>
      <c r="H28" s="21"/>
      <c r="I28" s="25"/>
    </row>
    <row r="29" spans="1:9" ht="13.5" customHeight="1">
      <c r="A29" s="1" t="s">
        <v>16</v>
      </c>
      <c r="B29" s="2">
        <v>2020</v>
      </c>
      <c r="C29" s="3">
        <v>41322</v>
      </c>
      <c r="D29" s="3">
        <v>24551</v>
      </c>
      <c r="E29" s="24">
        <v>0.5941387154542375</v>
      </c>
      <c r="F29" s="3">
        <v>13954</v>
      </c>
      <c r="G29" s="24">
        <v>0.33768936643918496</v>
      </c>
      <c r="H29" s="3">
        <v>4.4</v>
      </c>
      <c r="I29" s="25"/>
    </row>
    <row r="30" spans="2:9" s="3" customFormat="1" ht="13.5" customHeight="1">
      <c r="B30" s="2">
        <v>2019</v>
      </c>
      <c r="C30" s="20">
        <v>36924</v>
      </c>
      <c r="D30" s="20">
        <v>37278</v>
      </c>
      <c r="E30" s="18">
        <v>1.009587260318492</v>
      </c>
      <c r="F30" s="20">
        <v>26650</v>
      </c>
      <c r="G30" s="18">
        <v>0.7217527895135954</v>
      </c>
      <c r="H30" s="21">
        <v>3.8</v>
      </c>
      <c r="I30" s="25"/>
    </row>
    <row r="31" spans="2:9" ht="13.5" customHeight="1">
      <c r="B31" s="2">
        <v>2018</v>
      </c>
      <c r="C31" s="20">
        <v>40729</v>
      </c>
      <c r="D31" s="20">
        <v>33520</v>
      </c>
      <c r="E31" s="18">
        <v>0.823</v>
      </c>
      <c r="F31" s="20">
        <v>21093</v>
      </c>
      <c r="G31" s="18">
        <v>0.629</v>
      </c>
      <c r="H31" s="21">
        <v>4.4</v>
      </c>
      <c r="I31" s="25"/>
    </row>
    <row r="32" spans="3:9" ht="13.5" customHeight="1">
      <c r="C32" s="20"/>
      <c r="D32" s="20"/>
      <c r="E32" s="18"/>
      <c r="F32" s="20"/>
      <c r="G32" s="18"/>
      <c r="H32" s="21"/>
      <c r="I32" s="25"/>
    </row>
    <row r="33" spans="1:9" ht="13.5" customHeight="1">
      <c r="A33" s="1" t="s">
        <v>17</v>
      </c>
      <c r="B33" s="2">
        <v>2020</v>
      </c>
      <c r="C33" s="3">
        <v>14815.5</v>
      </c>
      <c r="D33" s="3">
        <v>10883</v>
      </c>
      <c r="E33" s="18">
        <v>0.734568526205663</v>
      </c>
      <c r="F33" s="20">
        <v>5124</v>
      </c>
      <c r="G33" s="18">
        <v>0.34585400425230334</v>
      </c>
      <c r="H33" s="3">
        <v>5.3</v>
      </c>
      <c r="I33" s="25"/>
    </row>
    <row r="34" spans="2:9" s="3" customFormat="1" ht="13.5" customHeight="1">
      <c r="B34" s="2">
        <v>2019</v>
      </c>
      <c r="C34" s="20">
        <v>14351</v>
      </c>
      <c r="D34" s="20">
        <v>15383</v>
      </c>
      <c r="E34" s="18">
        <v>1.0719113650616683</v>
      </c>
      <c r="F34" s="20">
        <v>10113</v>
      </c>
      <c r="G34" s="18">
        <v>0.7046895686711727</v>
      </c>
      <c r="H34" s="21">
        <v>5</v>
      </c>
      <c r="I34" s="25"/>
    </row>
    <row r="35" spans="2:9" ht="13.5" customHeight="1">
      <c r="B35" s="2">
        <v>2018</v>
      </c>
      <c r="C35" s="20">
        <v>15691.75</v>
      </c>
      <c r="D35" s="20">
        <v>15007</v>
      </c>
      <c r="E35" s="18">
        <v>0.956</v>
      </c>
      <c r="F35" s="20">
        <v>9723</v>
      </c>
      <c r="G35" s="18">
        <v>0.648</v>
      </c>
      <c r="H35" s="21">
        <v>6.6</v>
      </c>
      <c r="I35" s="25"/>
    </row>
    <row r="36" spans="3:9" ht="13.5" customHeight="1">
      <c r="C36" s="20"/>
      <c r="D36" s="20"/>
      <c r="E36" s="18"/>
      <c r="F36" s="20"/>
      <c r="G36" s="18"/>
      <c r="H36" s="21"/>
      <c r="I36" s="25"/>
    </row>
    <row r="37" spans="1:9" ht="13.5" customHeight="1">
      <c r="A37" s="1" t="s">
        <v>18</v>
      </c>
      <c r="B37" s="2">
        <v>2020</v>
      </c>
      <c r="C37" s="3">
        <v>32849</v>
      </c>
      <c r="D37" s="3">
        <v>12288</v>
      </c>
      <c r="E37" s="24">
        <v>0.3740753143170264</v>
      </c>
      <c r="F37" s="3">
        <v>7236</v>
      </c>
      <c r="G37" s="24">
        <v>0.22028067825504583</v>
      </c>
      <c r="H37" s="3">
        <v>2.6</v>
      </c>
      <c r="I37" s="25"/>
    </row>
    <row r="38" spans="2:12" s="3" customFormat="1" ht="13.5" customHeight="1">
      <c r="B38" s="2">
        <v>2019</v>
      </c>
      <c r="C38" s="20">
        <v>34979</v>
      </c>
      <c r="D38" s="20">
        <v>35533</v>
      </c>
      <c r="E38" s="18">
        <v>1.0158380742731352</v>
      </c>
      <c r="F38" s="20">
        <v>16354</v>
      </c>
      <c r="G38" s="18">
        <v>0.46753766545641673</v>
      </c>
      <c r="H38" s="21">
        <v>3.5</v>
      </c>
      <c r="I38" s="25"/>
      <c r="L38" s="24"/>
    </row>
    <row r="39" spans="2:9" ht="13.5" customHeight="1">
      <c r="B39" s="2">
        <v>2018</v>
      </c>
      <c r="C39" s="20">
        <v>26867</v>
      </c>
      <c r="D39" s="20">
        <v>27387</v>
      </c>
      <c r="E39" s="18">
        <v>1.019</v>
      </c>
      <c r="F39" s="20">
        <v>18149</v>
      </c>
      <c r="G39" s="18">
        <v>0.663</v>
      </c>
      <c r="H39" s="21">
        <v>3.3</v>
      </c>
      <c r="I39" s="25"/>
    </row>
    <row r="40" spans="3:9" ht="13.5" customHeight="1">
      <c r="C40" s="20"/>
      <c r="D40" s="20"/>
      <c r="E40" s="18"/>
      <c r="F40" s="20"/>
      <c r="G40" s="18"/>
      <c r="H40" s="21"/>
      <c r="I40" s="25"/>
    </row>
    <row r="41" spans="1:9" ht="13.5" customHeight="1">
      <c r="A41" s="26" t="s">
        <v>19</v>
      </c>
      <c r="B41" s="27">
        <v>2020</v>
      </c>
      <c r="C41" s="28">
        <v>319208</v>
      </c>
      <c r="D41" s="28">
        <v>182978</v>
      </c>
      <c r="E41" s="29">
        <v>0.5732249818300293</v>
      </c>
      <c r="F41" s="28">
        <v>99598</v>
      </c>
      <c r="G41" s="29">
        <v>0.31201598957419613</v>
      </c>
      <c r="H41" s="28">
        <v>5.2</v>
      </c>
      <c r="I41" s="25"/>
    </row>
    <row r="42" spans="1:9" ht="13.5" customHeight="1">
      <c r="A42" s="26"/>
      <c r="B42" s="27">
        <v>2019</v>
      </c>
      <c r="C42" s="30">
        <v>317194</v>
      </c>
      <c r="D42" s="31">
        <v>322206</v>
      </c>
      <c r="E42" s="29">
        <v>1.0158010555054635</v>
      </c>
      <c r="F42" s="31">
        <v>176130</v>
      </c>
      <c r="G42" s="29">
        <v>0.5552753204663392</v>
      </c>
      <c r="H42" s="32">
        <v>4.4</v>
      </c>
      <c r="I42" s="25"/>
    </row>
    <row r="43" spans="1:9" ht="13.5" customHeight="1">
      <c r="A43" s="26"/>
      <c r="B43" s="27">
        <v>2018</v>
      </c>
      <c r="C43" s="31">
        <v>304023</v>
      </c>
      <c r="D43" s="31">
        <v>288435</v>
      </c>
      <c r="E43" s="29">
        <v>0.948</v>
      </c>
      <c r="F43" s="31">
        <v>175608</v>
      </c>
      <c r="G43" s="29">
        <v>0.608</v>
      </c>
      <c r="H43" s="32">
        <v>5.7</v>
      </c>
      <c r="I43" s="25"/>
    </row>
    <row r="44" spans="1:8" ht="12.75">
      <c r="A44" s="33"/>
      <c r="B44" s="34"/>
      <c r="C44" s="35"/>
      <c r="D44" s="35"/>
      <c r="E44" s="35"/>
      <c r="F44" s="36"/>
      <c r="G44" s="36"/>
      <c r="H44" s="37"/>
    </row>
    <row r="45" spans="1:8" ht="12.75">
      <c r="A45" s="11"/>
      <c r="B45" s="38"/>
      <c r="C45" s="39"/>
      <c r="D45" s="39"/>
      <c r="E45" s="39"/>
      <c r="F45" s="40"/>
      <c r="G45" s="40"/>
      <c r="H45" s="41"/>
    </row>
    <row r="46" spans="1:8" ht="18" customHeight="1">
      <c r="A46" s="42"/>
      <c r="B46" s="9"/>
      <c r="C46" s="10" t="s">
        <v>20</v>
      </c>
      <c r="D46" s="10"/>
      <c r="E46" s="10"/>
      <c r="F46" s="10"/>
      <c r="G46" s="10"/>
      <c r="H46" s="10"/>
    </row>
    <row r="47" spans="1:8" ht="39" customHeight="1">
      <c r="A47" s="11" t="s">
        <v>2</v>
      </c>
      <c r="B47" s="12" t="s">
        <v>3</v>
      </c>
      <c r="C47" s="10" t="s">
        <v>21</v>
      </c>
      <c r="D47" s="10" t="s">
        <v>5</v>
      </c>
      <c r="E47" s="10" t="s">
        <v>22</v>
      </c>
      <c r="F47" s="10" t="s">
        <v>23</v>
      </c>
      <c r="G47" s="10" t="s">
        <v>8</v>
      </c>
      <c r="H47" s="10" t="s">
        <v>9</v>
      </c>
    </row>
    <row r="48" spans="1:8" ht="13.5" customHeight="1">
      <c r="A48" s="1" t="s">
        <v>10</v>
      </c>
      <c r="B48" s="2">
        <v>2020</v>
      </c>
      <c r="C48" s="20">
        <v>12183</v>
      </c>
      <c r="D48" s="20">
        <v>4213</v>
      </c>
      <c r="E48" s="18">
        <f aca="true" t="shared" si="0" ref="E48:E49">D48/C48</f>
        <v>0.3458097348764672</v>
      </c>
      <c r="F48" s="20">
        <v>1080</v>
      </c>
      <c r="G48" s="18">
        <f aca="true" t="shared" si="1" ref="G48:G49">F48/C48</f>
        <v>0.08864811622753016</v>
      </c>
      <c r="H48" s="43">
        <v>1.1</v>
      </c>
    </row>
    <row r="49" spans="2:8" s="3" customFormat="1" ht="13.5" customHeight="1">
      <c r="B49" s="2">
        <v>2019</v>
      </c>
      <c r="C49" s="20">
        <v>12947</v>
      </c>
      <c r="D49" s="20">
        <v>12907</v>
      </c>
      <c r="E49" s="18">
        <f t="shared" si="0"/>
        <v>0.9969104811925542</v>
      </c>
      <c r="F49" s="20">
        <v>4118</v>
      </c>
      <c r="G49" s="18">
        <f t="shared" si="1"/>
        <v>0.31806596122653896</v>
      </c>
      <c r="H49" s="21">
        <v>1.1</v>
      </c>
    </row>
    <row r="50" spans="2:8" ht="13.5" customHeight="1">
      <c r="B50" s="2">
        <v>2018</v>
      </c>
      <c r="C50" s="20">
        <v>12346</v>
      </c>
      <c r="D50" s="20">
        <v>12368</v>
      </c>
      <c r="E50" s="18">
        <v>1.0017819536692045</v>
      </c>
      <c r="F50" s="20">
        <v>4040</v>
      </c>
      <c r="G50" s="18">
        <f>F50/D50</f>
        <v>0.32664941785252266</v>
      </c>
      <c r="H50" s="21">
        <v>3.6</v>
      </c>
    </row>
    <row r="51" spans="1:8" ht="13.5" customHeight="1">
      <c r="A51" s="3"/>
      <c r="C51" s="20"/>
      <c r="D51" s="20"/>
      <c r="E51" s="18"/>
      <c r="F51" s="20"/>
      <c r="G51" s="18"/>
      <c r="H51" s="21"/>
    </row>
    <row r="52" spans="1:8" ht="13.5" customHeight="1">
      <c r="A52" s="1" t="s">
        <v>11</v>
      </c>
      <c r="B52" s="2">
        <v>2020</v>
      </c>
      <c r="C52" s="20">
        <v>4426</v>
      </c>
      <c r="D52" s="20">
        <v>4580</v>
      </c>
      <c r="E52" s="18">
        <f aca="true" t="shared" si="2" ref="E52:E53">D52/C52</f>
        <v>1.0347943967464979</v>
      </c>
      <c r="F52" s="20">
        <v>1736</v>
      </c>
      <c r="G52" s="18">
        <f aca="true" t="shared" si="3" ref="G52:G53">F52/C52</f>
        <v>0.3922277451423407</v>
      </c>
      <c r="H52" s="43">
        <v>5.2</v>
      </c>
    </row>
    <row r="53" spans="2:8" s="3" customFormat="1" ht="13.5" customHeight="1">
      <c r="B53" s="2">
        <v>2019</v>
      </c>
      <c r="C53" s="20">
        <v>4606</v>
      </c>
      <c r="D53" s="20">
        <v>4567</v>
      </c>
      <c r="E53" s="18">
        <f t="shared" si="2"/>
        <v>0.9915327833260964</v>
      </c>
      <c r="F53" s="20">
        <v>1775</v>
      </c>
      <c r="G53" s="18">
        <f t="shared" si="3"/>
        <v>0.3853669127225358</v>
      </c>
      <c r="H53" s="21">
        <v>5.2</v>
      </c>
    </row>
    <row r="54" spans="2:8" ht="13.5" customHeight="1">
      <c r="B54" s="2">
        <v>2018</v>
      </c>
      <c r="C54" s="20">
        <v>4473</v>
      </c>
      <c r="D54" s="20">
        <v>4452</v>
      </c>
      <c r="E54" s="18">
        <v>0.9953051643192489</v>
      </c>
      <c r="F54" s="20">
        <v>1701</v>
      </c>
      <c r="G54" s="18">
        <f>F54/D54</f>
        <v>0.38207547169811323</v>
      </c>
      <c r="H54" s="21">
        <v>0</v>
      </c>
    </row>
    <row r="55" spans="3:8" ht="13.5" customHeight="1">
      <c r="C55" s="20"/>
      <c r="D55" s="20"/>
      <c r="E55" s="18"/>
      <c r="F55" s="20"/>
      <c r="G55" s="18"/>
      <c r="H55" s="21"/>
    </row>
    <row r="56" spans="1:8" ht="13.5" customHeight="1">
      <c r="A56" s="1" t="s">
        <v>12</v>
      </c>
      <c r="B56" s="2">
        <v>2020</v>
      </c>
      <c r="C56" s="20">
        <v>8602</v>
      </c>
      <c r="D56" s="20">
        <v>4415</v>
      </c>
      <c r="E56" s="18">
        <f aca="true" t="shared" si="4" ref="E56:E57">D56/C56</f>
        <v>0.5132527319228086</v>
      </c>
      <c r="F56" s="20">
        <v>1147</v>
      </c>
      <c r="G56" s="18">
        <f aca="true" t="shared" si="5" ref="G56:G57">F56/C56</f>
        <v>0.1333410834689607</v>
      </c>
      <c r="H56" s="43">
        <v>1.4</v>
      </c>
    </row>
    <row r="57" spans="2:8" ht="13.5" customHeight="1">
      <c r="B57" s="2">
        <v>2019</v>
      </c>
      <c r="C57" s="20">
        <v>8717</v>
      </c>
      <c r="D57" s="20">
        <v>8695</v>
      </c>
      <c r="E57" s="18">
        <f t="shared" si="4"/>
        <v>0.9974761959389699</v>
      </c>
      <c r="F57" s="20">
        <v>2776</v>
      </c>
      <c r="G57" s="18">
        <f t="shared" si="5"/>
        <v>0.3184581851554434</v>
      </c>
      <c r="H57" s="21">
        <v>1.4</v>
      </c>
    </row>
    <row r="58" spans="2:8" ht="13.5" customHeight="1">
      <c r="B58" s="2">
        <v>2018</v>
      </c>
      <c r="C58" s="20">
        <v>8357</v>
      </c>
      <c r="D58" s="20">
        <v>8360</v>
      </c>
      <c r="E58" s="18">
        <v>1.0003589804953932</v>
      </c>
      <c r="F58" s="20">
        <v>2704</v>
      </c>
      <c r="G58" s="18">
        <f>F58/D58</f>
        <v>0.32344497607655504</v>
      </c>
      <c r="H58" s="21">
        <v>2.1</v>
      </c>
    </row>
    <row r="59" spans="3:8" ht="13.5" customHeight="1">
      <c r="C59" s="20"/>
      <c r="D59" s="20"/>
      <c r="E59" s="18"/>
      <c r="F59" s="20"/>
      <c r="G59" s="18"/>
      <c r="H59" s="21"/>
    </row>
    <row r="60" spans="1:8" ht="13.5" customHeight="1">
      <c r="A60" s="1" t="s">
        <v>13</v>
      </c>
      <c r="B60" s="2">
        <v>2020</v>
      </c>
      <c r="C60" s="20">
        <v>7824</v>
      </c>
      <c r="D60" s="20">
        <v>2745</v>
      </c>
      <c r="E60" s="18">
        <f aca="true" t="shared" si="6" ref="E60:E61">D60/C60</f>
        <v>0.3508435582822086</v>
      </c>
      <c r="F60" s="20">
        <v>767</v>
      </c>
      <c r="G60" s="18">
        <f aca="true" t="shared" si="7" ref="G60:G61">F60/C60</f>
        <v>0.09803169734151329</v>
      </c>
      <c r="H60" s="43">
        <v>1.9</v>
      </c>
    </row>
    <row r="61" spans="2:8" s="3" customFormat="1" ht="13.5" customHeight="1">
      <c r="B61" s="2">
        <v>2019</v>
      </c>
      <c r="C61" s="20">
        <v>7902</v>
      </c>
      <c r="D61" s="20">
        <v>7840</v>
      </c>
      <c r="E61" s="18">
        <f t="shared" si="6"/>
        <v>0.9921538850923817</v>
      </c>
      <c r="F61" s="20">
        <v>2329</v>
      </c>
      <c r="G61" s="18">
        <f t="shared" si="7"/>
        <v>0.294735509997469</v>
      </c>
      <c r="H61" s="21">
        <v>1.9</v>
      </c>
    </row>
    <row r="62" spans="2:8" ht="13.5" customHeight="1">
      <c r="B62" s="2">
        <v>2018</v>
      </c>
      <c r="C62" s="20">
        <v>7812</v>
      </c>
      <c r="D62" s="20">
        <v>9894</v>
      </c>
      <c r="E62" s="18">
        <v>1.2665130568356375</v>
      </c>
      <c r="F62" s="20">
        <v>3436</v>
      </c>
      <c r="G62" s="18">
        <f>F62/D62</f>
        <v>0.3472811805134425</v>
      </c>
      <c r="H62" s="21">
        <v>2.1</v>
      </c>
    </row>
    <row r="63" spans="3:8" ht="13.5" customHeight="1">
      <c r="C63" s="20"/>
      <c r="D63" s="20"/>
      <c r="E63" s="18"/>
      <c r="F63" s="20"/>
      <c r="G63" s="18"/>
      <c r="H63" s="21"/>
    </row>
    <row r="64" spans="1:8" ht="13.5" customHeight="1">
      <c r="A64" s="1" t="s">
        <v>14</v>
      </c>
      <c r="B64" s="2">
        <v>2020</v>
      </c>
      <c r="C64" s="20">
        <v>5284</v>
      </c>
      <c r="D64" s="20">
        <v>3015</v>
      </c>
      <c r="E64" s="18">
        <f aca="true" t="shared" si="8" ref="E64:E65">D64/C64</f>
        <v>0.5705904617713853</v>
      </c>
      <c r="F64" s="20">
        <v>832</v>
      </c>
      <c r="G64" s="18">
        <f aca="true" t="shared" si="9" ref="G64:G65">F64/C64</f>
        <v>0.15745647236941712</v>
      </c>
      <c r="H64" s="21">
        <v>0</v>
      </c>
    </row>
    <row r="65" spans="2:8" s="3" customFormat="1" ht="13.5" customHeight="1">
      <c r="B65" s="2">
        <v>2019</v>
      </c>
      <c r="C65" s="20">
        <v>5632</v>
      </c>
      <c r="D65" s="20">
        <v>5297</v>
      </c>
      <c r="E65" s="18">
        <f t="shared" si="8"/>
        <v>0.9405184659090909</v>
      </c>
      <c r="F65" s="20">
        <v>1306</v>
      </c>
      <c r="G65" s="18">
        <f t="shared" si="9"/>
        <v>0.23188920454545456</v>
      </c>
      <c r="H65" s="21">
        <v>1.6</v>
      </c>
    </row>
    <row r="66" spans="2:8" ht="13.5" customHeight="1">
      <c r="B66" s="2">
        <v>2018</v>
      </c>
      <c r="C66" s="20">
        <v>5753</v>
      </c>
      <c r="D66" s="20">
        <v>5776</v>
      </c>
      <c r="E66" s="18">
        <v>1.0039979141317574</v>
      </c>
      <c r="F66" s="20">
        <v>1633</v>
      </c>
      <c r="G66" s="18">
        <f>F66/D66</f>
        <v>0.28272160664819945</v>
      </c>
      <c r="H66" s="21">
        <v>3.9</v>
      </c>
    </row>
    <row r="67" spans="3:8" ht="13.5" customHeight="1">
      <c r="C67" s="20"/>
      <c r="D67" s="20"/>
      <c r="E67" s="18"/>
      <c r="F67" s="20"/>
      <c r="G67" s="18"/>
      <c r="H67" s="21"/>
    </row>
    <row r="68" spans="1:8" ht="13.5" customHeight="1">
      <c r="A68" s="1" t="s">
        <v>15</v>
      </c>
      <c r="B68" s="2">
        <v>2020</v>
      </c>
      <c r="C68" s="20">
        <v>7959</v>
      </c>
      <c r="D68" s="20">
        <v>2788</v>
      </c>
      <c r="E68" s="18">
        <f aca="true" t="shared" si="10" ref="E68:E69">D68/C68</f>
        <v>0.3502952632240231</v>
      </c>
      <c r="F68" s="20">
        <v>505</v>
      </c>
      <c r="G68" s="18">
        <f aca="true" t="shared" si="11" ref="G68:G69">F68/C68</f>
        <v>0.06345018218369142</v>
      </c>
      <c r="H68" s="21">
        <v>3.4</v>
      </c>
    </row>
    <row r="69" spans="2:8" s="3" customFormat="1" ht="13.5" customHeight="1">
      <c r="B69" s="2">
        <v>2019</v>
      </c>
      <c r="C69" s="20">
        <v>8035</v>
      </c>
      <c r="D69" s="20">
        <v>7943</v>
      </c>
      <c r="E69" s="18">
        <f t="shared" si="10"/>
        <v>0.9885500933416304</v>
      </c>
      <c r="F69" s="20">
        <v>2445</v>
      </c>
      <c r="G69" s="18">
        <f t="shared" si="11"/>
        <v>0.3042937149968886</v>
      </c>
      <c r="H69" s="21">
        <v>3.4</v>
      </c>
    </row>
    <row r="70" spans="2:8" ht="13.5" customHeight="1">
      <c r="B70" s="2">
        <v>2018</v>
      </c>
      <c r="C70" s="20">
        <v>8445.5</v>
      </c>
      <c r="D70" s="20">
        <v>9096</v>
      </c>
      <c r="E70" s="18">
        <v>1.0770232668284885</v>
      </c>
      <c r="F70" s="20">
        <v>3362</v>
      </c>
      <c r="G70" s="18">
        <f>F70/D70</f>
        <v>0.36961301671064206</v>
      </c>
      <c r="H70" s="21">
        <v>4.1</v>
      </c>
    </row>
    <row r="71" spans="3:8" ht="13.5" customHeight="1">
      <c r="C71" s="20"/>
      <c r="D71" s="20"/>
      <c r="E71" s="18"/>
      <c r="F71" s="20"/>
      <c r="G71" s="18"/>
      <c r="H71" s="21"/>
    </row>
    <row r="72" spans="1:8" ht="13.5" customHeight="1">
      <c r="A72" s="1" t="s">
        <v>16</v>
      </c>
      <c r="B72" s="2">
        <v>2020</v>
      </c>
      <c r="C72" s="20">
        <v>8554</v>
      </c>
      <c r="D72" s="20">
        <v>4175</v>
      </c>
      <c r="E72" s="18">
        <f aca="true" t="shared" si="12" ref="E72:E73">D72/C72</f>
        <v>0.48807575403320086</v>
      </c>
      <c r="F72" s="20">
        <v>847</v>
      </c>
      <c r="G72" s="18">
        <f aca="true" t="shared" si="13" ref="G72:G73">F72/C72</f>
        <v>0.09901800327332243</v>
      </c>
      <c r="H72" s="21">
        <v>2.3</v>
      </c>
    </row>
    <row r="73" spans="2:8" s="3" customFormat="1" ht="13.5" customHeight="1">
      <c r="B73" s="2">
        <v>2019</v>
      </c>
      <c r="C73" s="20">
        <v>9022</v>
      </c>
      <c r="D73" s="20">
        <v>9048</v>
      </c>
      <c r="E73" s="18">
        <f t="shared" si="12"/>
        <v>1.0028818443804035</v>
      </c>
      <c r="F73" s="20">
        <v>2967</v>
      </c>
      <c r="G73" s="18">
        <f t="shared" si="13"/>
        <v>0.3288627798714254</v>
      </c>
      <c r="H73" s="21">
        <v>2.3</v>
      </c>
    </row>
    <row r="74" spans="2:8" ht="13.5" customHeight="1">
      <c r="B74" s="2">
        <v>2018</v>
      </c>
      <c r="C74" s="20">
        <v>9632</v>
      </c>
      <c r="D74" s="20">
        <v>10334</v>
      </c>
      <c r="E74" s="18">
        <v>1.0728820598006645</v>
      </c>
      <c r="F74" s="20">
        <v>4747</v>
      </c>
      <c r="G74" s="18">
        <f>F74/D74</f>
        <v>0.45935746080898004</v>
      </c>
      <c r="H74" s="21">
        <v>3.1</v>
      </c>
    </row>
    <row r="75" spans="3:8" ht="13.5" customHeight="1">
      <c r="C75" s="20"/>
      <c r="D75" s="20"/>
      <c r="E75" s="18"/>
      <c r="F75" s="20"/>
      <c r="G75" s="18"/>
      <c r="H75" s="21"/>
    </row>
    <row r="76" spans="1:8" ht="13.5" customHeight="1">
      <c r="A76" s="1" t="s">
        <v>17</v>
      </c>
      <c r="B76" s="2">
        <v>2020</v>
      </c>
      <c r="C76" s="20">
        <v>3014</v>
      </c>
      <c r="D76" s="20">
        <v>908</v>
      </c>
      <c r="E76" s="18">
        <f aca="true" t="shared" si="14" ref="E76:E77">D76/C76</f>
        <v>0.30126078301260784</v>
      </c>
      <c r="F76" s="20">
        <v>258</v>
      </c>
      <c r="G76" s="18">
        <f aca="true" t="shared" si="15" ref="G76:G77">F76/C76</f>
        <v>0.0856005308560053</v>
      </c>
      <c r="H76" s="21">
        <v>6.1</v>
      </c>
    </row>
    <row r="77" spans="2:8" s="3" customFormat="1" ht="13.5" customHeight="1">
      <c r="B77" s="2">
        <v>2019</v>
      </c>
      <c r="C77" s="20">
        <v>3155</v>
      </c>
      <c r="D77" s="20">
        <v>3152</v>
      </c>
      <c r="E77" s="18">
        <f t="shared" si="14"/>
        <v>0.9990491283676703</v>
      </c>
      <c r="F77" s="20">
        <v>690</v>
      </c>
      <c r="G77" s="18">
        <f t="shared" si="15"/>
        <v>0.21870047543581617</v>
      </c>
      <c r="H77" s="21">
        <v>6.1</v>
      </c>
    </row>
    <row r="78" spans="2:8" ht="13.5" customHeight="1">
      <c r="B78" s="2">
        <v>2018</v>
      </c>
      <c r="C78" s="20">
        <v>3626.5</v>
      </c>
      <c r="D78" s="20">
        <v>4038</v>
      </c>
      <c r="E78" s="18">
        <v>1.1134702881566247</v>
      </c>
      <c r="F78" s="20">
        <v>1491</v>
      </c>
      <c r="G78" s="18">
        <f>F78/D78</f>
        <v>0.36924219910846956</v>
      </c>
      <c r="H78" s="21">
        <v>3.3</v>
      </c>
    </row>
    <row r="79" spans="3:8" ht="13.5" customHeight="1">
      <c r="C79" s="20"/>
      <c r="D79" s="20"/>
      <c r="E79" s="18"/>
      <c r="F79" s="20"/>
      <c r="G79" s="18"/>
      <c r="H79" s="21"/>
    </row>
    <row r="80" spans="1:8" ht="13.5" customHeight="1">
      <c r="A80" s="1" t="s">
        <v>18</v>
      </c>
      <c r="B80" s="2">
        <v>2020</v>
      </c>
      <c r="C80" s="3">
        <v>6794</v>
      </c>
      <c r="D80" s="3">
        <v>1224</v>
      </c>
      <c r="E80" s="18">
        <f aca="true" t="shared" si="16" ref="E80:E81">D80/C80</f>
        <v>0.1801589637915808</v>
      </c>
      <c r="F80" s="20">
        <v>150</v>
      </c>
      <c r="G80" s="18">
        <f aca="true" t="shared" si="17" ref="G80:G81">F80/C80</f>
        <v>0.022078304386223137</v>
      </c>
      <c r="H80" s="21">
        <v>0</v>
      </c>
    </row>
    <row r="81" spans="2:8" s="3" customFormat="1" ht="13.5" customHeight="1">
      <c r="B81" s="2">
        <v>2019</v>
      </c>
      <c r="C81" s="20">
        <v>8375</v>
      </c>
      <c r="D81" s="20">
        <v>8967</v>
      </c>
      <c r="E81" s="18">
        <f t="shared" si="16"/>
        <v>1.0706865671641792</v>
      </c>
      <c r="F81" s="20">
        <v>1135</v>
      </c>
      <c r="G81" s="18">
        <f t="shared" si="17"/>
        <v>0.1355223880597015</v>
      </c>
      <c r="H81" s="21">
        <v>0</v>
      </c>
    </row>
    <row r="82" spans="2:8" ht="13.5" customHeight="1">
      <c r="B82" s="2">
        <v>2018</v>
      </c>
      <c r="C82" s="20">
        <v>6619</v>
      </c>
      <c r="D82" s="20">
        <v>4521</v>
      </c>
      <c r="E82" s="18">
        <v>0.6830336908898625</v>
      </c>
      <c r="F82" s="20">
        <v>866</v>
      </c>
      <c r="G82" s="18">
        <f>F82/D82</f>
        <v>0.1915505419155054</v>
      </c>
      <c r="H82" s="21">
        <v>0</v>
      </c>
    </row>
    <row r="83" spans="3:8" ht="13.5" customHeight="1">
      <c r="C83" s="20"/>
      <c r="D83" s="20"/>
      <c r="E83" s="18"/>
      <c r="F83" s="20"/>
      <c r="G83" s="18"/>
      <c r="H83" s="21"/>
    </row>
    <row r="84" spans="1:8" ht="13.5" customHeight="1">
      <c r="A84" s="26" t="s">
        <v>19</v>
      </c>
      <c r="B84" s="27">
        <v>2020</v>
      </c>
      <c r="C84" s="31">
        <f aca="true" t="shared" si="18" ref="C84:C85">C80+C76+C72+C68+C64+C60+C56+C52+C48</f>
        <v>64640</v>
      </c>
      <c r="D84" s="31">
        <f aca="true" t="shared" si="19" ref="D84:D85">D80+D76+D72+D68+D64+D60+D56+D52+D48</f>
        <v>28063</v>
      </c>
      <c r="E84" s="29">
        <f aca="true" t="shared" si="20" ref="E84:E85">D84/C84</f>
        <v>0.43414294554455446</v>
      </c>
      <c r="F84" s="31">
        <f aca="true" t="shared" si="21" ref="F84:F85">F80+F76+F72+F68+F64+F60+F56+F52+F48</f>
        <v>7322</v>
      </c>
      <c r="G84" s="29">
        <f aca="true" t="shared" si="22" ref="G84:G85">F84/C84</f>
        <v>0.11327351485148515</v>
      </c>
      <c r="H84" s="32">
        <v>2.3</v>
      </c>
    </row>
    <row r="85" spans="1:8" ht="13.5" customHeight="1">
      <c r="A85" s="26"/>
      <c r="B85" s="27">
        <v>2019</v>
      </c>
      <c r="C85" s="31">
        <f t="shared" si="18"/>
        <v>68391</v>
      </c>
      <c r="D85" s="31">
        <f t="shared" si="19"/>
        <v>68416</v>
      </c>
      <c r="E85" s="29">
        <f t="shared" si="20"/>
        <v>1.0003655451740725</v>
      </c>
      <c r="F85" s="31">
        <f t="shared" si="21"/>
        <v>19541</v>
      </c>
      <c r="G85" s="29">
        <f t="shared" si="22"/>
        <v>0.28572472986211633</v>
      </c>
      <c r="H85" s="32">
        <v>2.5</v>
      </c>
    </row>
    <row r="86" spans="1:8" ht="13.5" customHeight="1">
      <c r="A86" s="26"/>
      <c r="B86" s="27">
        <v>2018</v>
      </c>
      <c r="C86" s="31">
        <v>67064</v>
      </c>
      <c r="D86" s="31">
        <v>68839</v>
      </c>
      <c r="E86" s="29">
        <v>1.0264672551592509</v>
      </c>
      <c r="F86" s="31">
        <v>23980</v>
      </c>
      <c r="G86" s="29">
        <f>F86/D86</f>
        <v>0.3483490463254841</v>
      </c>
      <c r="H86" s="32">
        <v>2.9</v>
      </c>
    </row>
    <row r="87" spans="1:8" ht="13.5" customHeight="1">
      <c r="A87" s="59"/>
      <c r="B87" s="60"/>
      <c r="C87" s="61"/>
      <c r="D87" s="61"/>
      <c r="E87" s="61"/>
      <c r="F87" s="62"/>
      <c r="G87" s="62"/>
      <c r="H87" s="63"/>
    </row>
    <row r="88" spans="1:8" ht="13.5" customHeight="1">
      <c r="A88" s="42"/>
      <c r="B88" s="9"/>
      <c r="C88" s="10" t="s">
        <v>24</v>
      </c>
      <c r="D88" s="10"/>
      <c r="E88" s="10"/>
      <c r="F88" s="10"/>
      <c r="G88" s="10"/>
      <c r="H88" s="10"/>
    </row>
    <row r="89" spans="1:8" ht="38.25">
      <c r="A89" s="11" t="s">
        <v>2</v>
      </c>
      <c r="B89" s="12" t="s">
        <v>3</v>
      </c>
      <c r="C89" s="10" t="s">
        <v>25</v>
      </c>
      <c r="D89" s="10" t="s">
        <v>26</v>
      </c>
      <c r="E89" s="10" t="s">
        <v>27</v>
      </c>
      <c r="F89" s="10" t="s">
        <v>23</v>
      </c>
      <c r="G89" s="10" t="s">
        <v>8</v>
      </c>
      <c r="H89" s="10" t="s">
        <v>9</v>
      </c>
    </row>
    <row r="90" spans="1:8" ht="13.5" customHeight="1">
      <c r="A90" s="1" t="s">
        <v>10</v>
      </c>
      <c r="B90" s="2">
        <v>2020</v>
      </c>
      <c r="C90" s="20">
        <v>18573</v>
      </c>
      <c r="D90" s="20">
        <v>7007</v>
      </c>
      <c r="E90" s="18">
        <f aca="true" t="shared" si="23" ref="E90:E92">D90/C90</f>
        <v>0.3772680773165348</v>
      </c>
      <c r="F90" s="20">
        <v>3242</v>
      </c>
      <c r="G90" s="18">
        <f aca="true" t="shared" si="24" ref="G90:G92">F90/D90</f>
        <v>0.46268017696589125</v>
      </c>
      <c r="H90" s="21">
        <v>2.5</v>
      </c>
    </row>
    <row r="91" spans="2:8" s="3" customFormat="1" ht="13.5" customHeight="1">
      <c r="B91" s="44">
        <v>2019</v>
      </c>
      <c r="C91" s="20">
        <v>18573</v>
      </c>
      <c r="D91" s="20">
        <v>9595</v>
      </c>
      <c r="E91" s="18">
        <f t="shared" si="23"/>
        <v>0.5166101329887471</v>
      </c>
      <c r="F91" s="20">
        <v>4746</v>
      </c>
      <c r="G91" s="18">
        <f t="shared" si="24"/>
        <v>0.4946326211568525</v>
      </c>
      <c r="H91" s="21">
        <v>2.3</v>
      </c>
    </row>
    <row r="92" spans="2:8" ht="13.5" customHeight="1">
      <c r="B92" s="2">
        <v>2018</v>
      </c>
      <c r="C92" s="20">
        <v>19790</v>
      </c>
      <c r="D92" s="20">
        <v>18879</v>
      </c>
      <c r="E92" s="18">
        <f t="shared" si="23"/>
        <v>0.953966649823143</v>
      </c>
      <c r="F92" s="20">
        <v>8313</v>
      </c>
      <c r="G92" s="18">
        <f t="shared" si="24"/>
        <v>0.440330525981249</v>
      </c>
      <c r="H92" s="21">
        <v>3.2</v>
      </c>
    </row>
    <row r="93" spans="3:8" ht="13.5" customHeight="1">
      <c r="C93" s="20"/>
      <c r="D93" s="20"/>
      <c r="E93" s="18"/>
      <c r="F93" s="20"/>
      <c r="G93" s="18"/>
      <c r="H93" s="21"/>
    </row>
    <row r="94" spans="1:11" ht="13.5" customHeight="1">
      <c r="A94" s="1" t="s">
        <v>11</v>
      </c>
      <c r="B94" s="2">
        <v>2020</v>
      </c>
      <c r="C94" s="20">
        <v>20674</v>
      </c>
      <c r="D94" s="20">
        <v>21603</v>
      </c>
      <c r="E94" s="18">
        <f aca="true" t="shared" si="25" ref="E94:E96">D94/C94</f>
        <v>1.0449356679887782</v>
      </c>
      <c r="F94" s="20">
        <v>9366</v>
      </c>
      <c r="G94" s="18">
        <f aca="true" t="shared" si="26" ref="G94:G96">F94/D94</f>
        <v>0.4335508957089293</v>
      </c>
      <c r="H94" s="21">
        <v>2.1</v>
      </c>
      <c r="J94" s="45"/>
      <c r="K94" s="45"/>
    </row>
    <row r="95" spans="2:12" s="3" customFormat="1" ht="13.5" customHeight="1">
      <c r="B95" s="44">
        <v>2019</v>
      </c>
      <c r="C95" s="20">
        <v>9377</v>
      </c>
      <c r="D95" s="20">
        <v>8680</v>
      </c>
      <c r="E95" s="18">
        <f t="shared" si="25"/>
        <v>0.9256691905726778</v>
      </c>
      <c r="F95" s="20">
        <v>5071</v>
      </c>
      <c r="G95" s="18">
        <f t="shared" si="26"/>
        <v>0.5842165898617512</v>
      </c>
      <c r="H95" s="21">
        <v>2.1</v>
      </c>
      <c r="L95" s="45"/>
    </row>
    <row r="96" spans="2:8" ht="13.5" customHeight="1">
      <c r="B96" s="2">
        <v>2018</v>
      </c>
      <c r="C96" s="20">
        <v>11203</v>
      </c>
      <c r="D96" s="20">
        <v>13554</v>
      </c>
      <c r="E96" s="18">
        <f t="shared" si="25"/>
        <v>1.2098545032580559</v>
      </c>
      <c r="F96" s="20">
        <v>8774</v>
      </c>
      <c r="G96" s="18">
        <f t="shared" si="26"/>
        <v>0.6473365796074959</v>
      </c>
      <c r="H96" s="21">
        <v>1.4</v>
      </c>
    </row>
    <row r="97" spans="3:8" ht="13.5" customHeight="1">
      <c r="C97" s="20"/>
      <c r="D97" s="20"/>
      <c r="E97" s="18"/>
      <c r="F97" s="20"/>
      <c r="G97" s="18"/>
      <c r="H97" s="21"/>
    </row>
    <row r="98" spans="1:8" ht="13.5" customHeight="1">
      <c r="A98" s="1" t="s">
        <v>12</v>
      </c>
      <c r="B98" s="2">
        <v>2020</v>
      </c>
      <c r="C98" s="20">
        <v>19138</v>
      </c>
      <c r="D98" s="20">
        <v>19157</v>
      </c>
      <c r="E98" s="18">
        <f aca="true" t="shared" si="27" ref="E98:E100">D98/C98</f>
        <v>1.000992789215174</v>
      </c>
      <c r="F98" s="20">
        <v>6855</v>
      </c>
      <c r="G98" s="18">
        <f aca="true" t="shared" si="28" ref="G98:G100">F98/D98</f>
        <v>0.35783264603017173</v>
      </c>
      <c r="H98" s="21">
        <v>2.8</v>
      </c>
    </row>
    <row r="99" spans="2:8" s="3" customFormat="1" ht="13.5" customHeight="1">
      <c r="B99" s="44">
        <v>2019</v>
      </c>
      <c r="C99" s="20">
        <v>15539</v>
      </c>
      <c r="D99" s="20">
        <v>17366</v>
      </c>
      <c r="E99" s="18">
        <f t="shared" si="27"/>
        <v>1.1175751335349766</v>
      </c>
      <c r="F99" s="20">
        <v>9631</v>
      </c>
      <c r="G99" s="18">
        <f t="shared" si="28"/>
        <v>0.554589427617183</v>
      </c>
      <c r="H99" s="21">
        <v>2.8</v>
      </c>
    </row>
    <row r="100" spans="2:8" ht="13.5" customHeight="1">
      <c r="B100" s="2">
        <v>2018</v>
      </c>
      <c r="C100" s="20">
        <v>13393</v>
      </c>
      <c r="D100" s="20">
        <v>10787</v>
      </c>
      <c r="E100" s="18">
        <f t="shared" si="27"/>
        <v>0.8054207421787501</v>
      </c>
      <c r="F100" s="20">
        <v>6147</v>
      </c>
      <c r="G100" s="18">
        <f t="shared" si="28"/>
        <v>0.5698526003522759</v>
      </c>
      <c r="H100" s="21">
        <v>3.9</v>
      </c>
    </row>
    <row r="101" spans="3:8" ht="13.5" customHeight="1">
      <c r="C101" s="20"/>
      <c r="D101" s="20"/>
      <c r="E101" s="18"/>
      <c r="F101" s="20"/>
      <c r="G101" s="18"/>
      <c r="H101" s="21"/>
    </row>
    <row r="102" spans="1:8" ht="13.5" customHeight="1">
      <c r="A102" s="1" t="s">
        <v>13</v>
      </c>
      <c r="B102" s="2">
        <v>2020</v>
      </c>
      <c r="C102" s="20">
        <v>18726</v>
      </c>
      <c r="D102" s="20">
        <v>1272</v>
      </c>
      <c r="E102" s="18">
        <f aca="true" t="shared" si="29" ref="E102:E104">D102/C102</f>
        <v>0.06792694649150913</v>
      </c>
      <c r="F102" s="20">
        <v>520</v>
      </c>
      <c r="G102" s="18">
        <f aca="true" t="shared" si="30" ref="G102:G104">F102/D102</f>
        <v>0.4088050314465409</v>
      </c>
      <c r="H102" s="21">
        <v>2.6</v>
      </c>
    </row>
    <row r="103" spans="2:256" s="3" customFormat="1" ht="13.5" customHeight="1">
      <c r="B103" s="44">
        <v>2019</v>
      </c>
      <c r="C103" s="20">
        <v>11078</v>
      </c>
      <c r="D103" s="20">
        <v>11153</v>
      </c>
      <c r="E103" s="18">
        <f t="shared" si="29"/>
        <v>1.0067701751218632</v>
      </c>
      <c r="F103" s="20">
        <v>5685</v>
      </c>
      <c r="G103" s="18">
        <f t="shared" si="30"/>
        <v>0.5097283242176993</v>
      </c>
      <c r="H103" s="21">
        <v>2</v>
      </c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</row>
    <row r="104" spans="2:256" ht="13.5" customHeight="1">
      <c r="B104" s="2">
        <v>2018</v>
      </c>
      <c r="C104" s="20">
        <v>20416</v>
      </c>
      <c r="D104" s="20">
        <v>28107</v>
      </c>
      <c r="E104" s="18">
        <f t="shared" si="29"/>
        <v>1.37671434169279</v>
      </c>
      <c r="F104" s="20">
        <v>11549</v>
      </c>
      <c r="G104" s="18">
        <f t="shared" si="30"/>
        <v>0.4108940833244388</v>
      </c>
      <c r="H104" s="21">
        <v>2.7</v>
      </c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</row>
    <row r="105" spans="3:256" ht="13.5" customHeight="1">
      <c r="C105" s="20"/>
      <c r="D105" s="20"/>
      <c r="E105" s="18"/>
      <c r="F105" s="20"/>
      <c r="G105" s="18"/>
      <c r="H105" s="21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</row>
    <row r="106" spans="1:256" ht="13.5" customHeight="1">
      <c r="A106" s="1" t="s">
        <v>14</v>
      </c>
      <c r="B106" s="2">
        <v>2020</v>
      </c>
      <c r="C106" s="20">
        <v>7798</v>
      </c>
      <c r="D106" s="20">
        <v>7724</v>
      </c>
      <c r="E106" s="18">
        <f aca="true" t="shared" si="31" ref="E106:E108">D106/C106</f>
        <v>0.9905103872787895</v>
      </c>
      <c r="F106" s="20">
        <v>2794</v>
      </c>
      <c r="G106" s="18">
        <f aca="true" t="shared" si="32" ref="G106:G108">F106/D106</f>
        <v>0.36172967374417403</v>
      </c>
      <c r="H106" s="21">
        <v>1.1</v>
      </c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2:256" s="3" customFormat="1" ht="13.5" customHeight="1">
      <c r="B107" s="44">
        <v>2019</v>
      </c>
      <c r="C107" s="20">
        <v>4774</v>
      </c>
      <c r="D107" s="20">
        <v>4893</v>
      </c>
      <c r="E107" s="18">
        <f t="shared" si="31"/>
        <v>1.0249266862170088</v>
      </c>
      <c r="F107" s="20">
        <v>2811</v>
      </c>
      <c r="G107" s="18">
        <f t="shared" si="32"/>
        <v>0.5744941753525444</v>
      </c>
      <c r="H107" s="21">
        <v>1.1</v>
      </c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2:256" ht="13.5" customHeight="1">
      <c r="B108" s="2">
        <v>2018</v>
      </c>
      <c r="C108" s="20">
        <v>6695</v>
      </c>
      <c r="D108" s="20">
        <v>8321</v>
      </c>
      <c r="E108" s="18">
        <f t="shared" si="31"/>
        <v>1.2428678117998506</v>
      </c>
      <c r="F108" s="20">
        <v>3626</v>
      </c>
      <c r="G108" s="18">
        <f t="shared" si="32"/>
        <v>0.4357649320995073</v>
      </c>
      <c r="H108" s="21">
        <v>4</v>
      </c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</row>
    <row r="109" spans="3:256" ht="13.5" customHeight="1">
      <c r="C109" s="20"/>
      <c r="D109" s="20"/>
      <c r="E109" s="18"/>
      <c r="F109" s="20"/>
      <c r="G109" s="18"/>
      <c r="H109" s="21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</row>
    <row r="110" spans="1:256" ht="13.5" customHeight="1">
      <c r="A110" s="1" t="s">
        <v>15</v>
      </c>
      <c r="B110" s="2">
        <v>2020</v>
      </c>
      <c r="C110" s="20">
        <v>8005</v>
      </c>
      <c r="D110" s="20">
        <v>7575</v>
      </c>
      <c r="E110" s="18">
        <f aca="true" t="shared" si="33" ref="E110:E112">D110/C110</f>
        <v>0.9462835727670206</v>
      </c>
      <c r="F110" s="20">
        <v>2014</v>
      </c>
      <c r="G110" s="18">
        <f aca="true" t="shared" si="34" ref="G110:G112">F110/D110</f>
        <v>0.26587458745874587</v>
      </c>
      <c r="H110" s="21">
        <v>1.1</v>
      </c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2:256" s="3" customFormat="1" ht="13.5" customHeight="1">
      <c r="B111" s="44">
        <v>2019</v>
      </c>
      <c r="C111" s="20">
        <v>4361</v>
      </c>
      <c r="D111" s="20">
        <v>5231</v>
      </c>
      <c r="E111" s="18">
        <f t="shared" si="33"/>
        <v>1.199495528548498</v>
      </c>
      <c r="F111" s="20">
        <v>3748</v>
      </c>
      <c r="G111" s="18">
        <f t="shared" si="34"/>
        <v>0.7164978015675779</v>
      </c>
      <c r="H111" s="21">
        <v>1.1</v>
      </c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</row>
    <row r="112" spans="2:256" ht="13.5" customHeight="1">
      <c r="B112" s="2">
        <v>2018</v>
      </c>
      <c r="C112" s="20">
        <v>4428</v>
      </c>
      <c r="D112" s="20">
        <v>6198</v>
      </c>
      <c r="E112" s="18">
        <f t="shared" si="33"/>
        <v>1.399728997289973</v>
      </c>
      <c r="F112" s="20">
        <v>4138</v>
      </c>
      <c r="G112" s="18">
        <f t="shared" si="34"/>
        <v>0.6676347208777025</v>
      </c>
      <c r="H112" s="21">
        <v>2.7</v>
      </c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</row>
    <row r="113" spans="3:256" ht="13.5" customHeight="1">
      <c r="C113" s="20"/>
      <c r="D113" s="20"/>
      <c r="E113" s="18"/>
      <c r="F113" s="20"/>
      <c r="G113" s="18"/>
      <c r="H113" s="21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</row>
    <row r="114" spans="1:256" ht="13.5" customHeight="1">
      <c r="A114" s="1" t="s">
        <v>16</v>
      </c>
      <c r="B114" s="2">
        <v>2020</v>
      </c>
      <c r="C114" s="20">
        <v>12691</v>
      </c>
      <c r="D114" s="20">
        <v>12788</v>
      </c>
      <c r="E114" s="18">
        <f aca="true" t="shared" si="35" ref="E114:E116">D114/C114</f>
        <v>1.0076432117248444</v>
      </c>
      <c r="F114" s="20">
        <v>7392</v>
      </c>
      <c r="G114" s="18">
        <f aca="true" t="shared" si="36" ref="G114:G116">F114/D114</f>
        <v>0.5780419142946512</v>
      </c>
      <c r="H114" s="21">
        <v>1.5</v>
      </c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</row>
    <row r="115" spans="2:256" s="3" customFormat="1" ht="13.5" customHeight="1">
      <c r="B115" s="44">
        <v>2019</v>
      </c>
      <c r="C115" s="20">
        <v>17167</v>
      </c>
      <c r="D115" s="20">
        <v>21031</v>
      </c>
      <c r="E115" s="18">
        <f t="shared" si="35"/>
        <v>1.2250830080969302</v>
      </c>
      <c r="F115" s="20">
        <v>10792</v>
      </c>
      <c r="G115" s="18">
        <f t="shared" si="36"/>
        <v>0.5131472588084257</v>
      </c>
      <c r="H115" s="21">
        <v>1.5</v>
      </c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</row>
    <row r="116" spans="2:256" ht="13.5" customHeight="1">
      <c r="B116" s="2">
        <v>2018</v>
      </c>
      <c r="C116" s="20">
        <v>17957</v>
      </c>
      <c r="D116" s="20">
        <v>16087</v>
      </c>
      <c r="E116" s="18">
        <f t="shared" si="35"/>
        <v>0.8958623378069833</v>
      </c>
      <c r="F116" s="20">
        <v>9835</v>
      </c>
      <c r="G116" s="18">
        <f t="shared" si="36"/>
        <v>0.611363212531858</v>
      </c>
      <c r="H116" s="21">
        <v>2.1</v>
      </c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</row>
    <row r="117" spans="3:256" ht="13.5" customHeight="1">
      <c r="C117" s="20"/>
      <c r="D117" s="20"/>
      <c r="E117" s="18"/>
      <c r="F117" s="20"/>
      <c r="G117" s="18"/>
      <c r="H117" s="21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</row>
    <row r="118" spans="1:256" ht="13.5" customHeight="1">
      <c r="A118" s="1" t="s">
        <v>17</v>
      </c>
      <c r="B118" s="2">
        <v>2020</v>
      </c>
      <c r="C118" s="20">
        <v>5591</v>
      </c>
      <c r="D118" s="20">
        <v>1159</v>
      </c>
      <c r="E118" s="18">
        <f aca="true" t="shared" si="37" ref="E118:E120">D118/C118</f>
        <v>0.2072974423180111</v>
      </c>
      <c r="F118" s="20">
        <v>765</v>
      </c>
      <c r="G118" s="18">
        <f aca="true" t="shared" si="38" ref="G118:G120">F118/D118</f>
        <v>0.6600517687661778</v>
      </c>
      <c r="H118" s="21">
        <v>1.8</v>
      </c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</row>
    <row r="119" spans="2:256" s="3" customFormat="1" ht="13.5" customHeight="1">
      <c r="B119" s="44">
        <v>2019</v>
      </c>
      <c r="C119" s="20">
        <v>5365</v>
      </c>
      <c r="D119" s="20">
        <v>2754</v>
      </c>
      <c r="E119" s="18">
        <f t="shared" si="37"/>
        <v>0.513327120223672</v>
      </c>
      <c r="F119" s="20">
        <v>1688</v>
      </c>
      <c r="G119" s="18">
        <f t="shared" si="38"/>
        <v>0.6129266521423384</v>
      </c>
      <c r="H119" s="21">
        <v>1.8</v>
      </c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</row>
    <row r="120" spans="2:256" ht="13.5" customHeight="1">
      <c r="B120" s="2">
        <v>2018</v>
      </c>
      <c r="C120" s="20">
        <v>5056</v>
      </c>
      <c r="D120" s="20">
        <v>4846</v>
      </c>
      <c r="E120" s="18">
        <f t="shared" si="37"/>
        <v>0.9584651898734177</v>
      </c>
      <c r="F120" s="20">
        <v>2294</v>
      </c>
      <c r="G120" s="18">
        <f t="shared" si="38"/>
        <v>0.4733801073049938</v>
      </c>
      <c r="H120" s="21">
        <v>1.1</v>
      </c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</row>
    <row r="121" spans="3:256" ht="13.5" customHeight="1">
      <c r="C121" s="20"/>
      <c r="D121" s="20"/>
      <c r="E121" s="18"/>
      <c r="F121" s="20"/>
      <c r="G121" s="18"/>
      <c r="H121" s="21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</row>
    <row r="122" spans="1:61" s="46" customFormat="1" ht="13.5" customHeight="1">
      <c r="A122" s="1" t="s">
        <v>40</v>
      </c>
      <c r="B122" s="2">
        <v>2020</v>
      </c>
      <c r="C122" s="20">
        <v>18662</v>
      </c>
      <c r="D122" s="20">
        <v>0</v>
      </c>
      <c r="E122" s="18">
        <f aca="true" t="shared" si="39" ref="E122:E124">D122/C122</f>
        <v>0</v>
      </c>
      <c r="F122" s="20">
        <v>0</v>
      </c>
      <c r="G122" s="18">
        <v>0</v>
      </c>
      <c r="H122" s="21">
        <v>0.4</v>
      </c>
      <c r="I122" s="4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2:256" s="3" customFormat="1" ht="13.5" customHeight="1">
      <c r="B123" s="44">
        <v>2019</v>
      </c>
      <c r="C123" s="20">
        <v>18662</v>
      </c>
      <c r="D123" s="20">
        <v>17926</v>
      </c>
      <c r="E123" s="18">
        <f t="shared" si="39"/>
        <v>0.9605615689636695</v>
      </c>
      <c r="F123" s="20">
        <v>7098</v>
      </c>
      <c r="G123" s="18">
        <f aca="true" t="shared" si="40" ref="G123:G124">F123/D123</f>
        <v>0.39596117371415823</v>
      </c>
      <c r="H123" s="21">
        <v>0.4</v>
      </c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</row>
    <row r="124" spans="2:256" ht="13.5" customHeight="1">
      <c r="B124" s="2">
        <v>2018</v>
      </c>
      <c r="C124" s="20">
        <v>23000</v>
      </c>
      <c r="D124" s="20">
        <v>23541</v>
      </c>
      <c r="E124" s="18">
        <f t="shared" si="39"/>
        <v>1.0235217391304348</v>
      </c>
      <c r="F124" s="20">
        <v>9406</v>
      </c>
      <c r="G124" s="18">
        <f t="shared" si="40"/>
        <v>0.39955821757784293</v>
      </c>
      <c r="H124" s="21">
        <v>0.8</v>
      </c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</row>
    <row r="125" spans="3:256" ht="13.5" customHeight="1">
      <c r="C125" s="20"/>
      <c r="D125" s="20"/>
      <c r="E125" s="18"/>
      <c r="F125" s="20"/>
      <c r="G125" s="18"/>
      <c r="H125" s="21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</row>
    <row r="126" spans="1:256" ht="13.5" customHeight="1">
      <c r="A126" s="26" t="s">
        <v>19</v>
      </c>
      <c r="B126" s="27">
        <v>2020</v>
      </c>
      <c r="C126" s="31">
        <f aca="true" t="shared" si="41" ref="C126:C127">C122+C118+C114+C110+C106+C102+C98+C94+C90</f>
        <v>129858</v>
      </c>
      <c r="D126" s="31">
        <f aca="true" t="shared" si="42" ref="D126:D127">D122+D118+D114+D110+D106+D102+D98+D94+D90</f>
        <v>78285</v>
      </c>
      <c r="E126" s="29">
        <f aca="true" t="shared" si="43" ref="E126:E128">D126/C126</f>
        <v>0.6028508062653052</v>
      </c>
      <c r="F126" s="31">
        <f aca="true" t="shared" si="44" ref="F126:F127">F122+F118+F114+F110+F106+F102+F98+F94+F90</f>
        <v>32948</v>
      </c>
      <c r="G126" s="29">
        <f aca="true" t="shared" si="45" ref="G126:G128">F126/D126</f>
        <v>0.420872453215814</v>
      </c>
      <c r="H126" s="32">
        <v>1.9</v>
      </c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</row>
    <row r="127" spans="1:256" ht="13.5" customHeight="1">
      <c r="A127" s="26"/>
      <c r="B127" s="27">
        <v>2019</v>
      </c>
      <c r="C127" s="31">
        <f t="shared" si="41"/>
        <v>104896</v>
      </c>
      <c r="D127" s="31">
        <f t="shared" si="42"/>
        <v>98629</v>
      </c>
      <c r="E127" s="29">
        <f t="shared" si="43"/>
        <v>0.9402551098230628</v>
      </c>
      <c r="F127" s="31">
        <f t="shared" si="44"/>
        <v>51270</v>
      </c>
      <c r="G127" s="29">
        <f t="shared" si="45"/>
        <v>0.5198268257814639</v>
      </c>
      <c r="H127" s="32">
        <v>2.1</v>
      </c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</row>
    <row r="128" spans="1:256" ht="13.5" customHeight="1">
      <c r="A128" s="64"/>
      <c r="B128" s="65">
        <v>2018</v>
      </c>
      <c r="C128" s="66">
        <v>121938</v>
      </c>
      <c r="D128" s="66">
        <v>130320</v>
      </c>
      <c r="E128" s="67">
        <f t="shared" si="43"/>
        <v>1.0687398513998918</v>
      </c>
      <c r="F128" s="66">
        <v>64082</v>
      </c>
      <c r="G128" s="67">
        <f t="shared" si="45"/>
        <v>0.4917280540208717</v>
      </c>
      <c r="H128" s="68">
        <v>2.3</v>
      </c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</row>
    <row r="129" spans="1:8" ht="13.5" customHeight="1">
      <c r="A129" s="42"/>
      <c r="B129" s="9"/>
      <c r="C129" s="25"/>
      <c r="D129" s="25"/>
      <c r="E129" s="25"/>
      <c r="F129" s="53"/>
      <c r="G129" s="53"/>
      <c r="H129" s="54"/>
    </row>
    <row r="130" spans="1:15" ht="12.75">
      <c r="A130" s="55" t="s">
        <v>33</v>
      </c>
      <c r="B130" s="56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</row>
    <row r="131" spans="1:15" ht="13.5" customHeight="1">
      <c r="A131" s="55" t="s">
        <v>34</v>
      </c>
      <c r="B131" s="56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</row>
    <row r="132" spans="1:61" s="46" customFormat="1" ht="12.75">
      <c r="A132" s="55" t="s">
        <v>35</v>
      </c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15" ht="13.5" customHeight="1">
      <c r="A133" s="55"/>
      <c r="B133" s="56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15" ht="13.5" customHeight="1">
      <c r="A134" s="58" t="s">
        <v>38</v>
      </c>
      <c r="B134" s="56"/>
      <c r="C134" s="55"/>
      <c r="D134" s="55"/>
      <c r="E134" s="55"/>
      <c r="F134" s="55"/>
      <c r="G134" s="55"/>
      <c r="H134" s="55"/>
      <c r="I134" s="57"/>
      <c r="J134" s="57"/>
      <c r="K134" s="57"/>
      <c r="L134" s="57"/>
      <c r="M134" s="57"/>
      <c r="N134" s="57"/>
      <c r="O134" s="57"/>
    </row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</sheetData>
  <sheetProtection selectLockedCells="1" selectUnlockedCells="1"/>
  <mergeCells count="3">
    <mergeCell ref="C3:H3"/>
    <mergeCell ref="C46:H46"/>
    <mergeCell ref="C88:H88"/>
  </mergeCells>
  <printOptions/>
  <pageMargins left="0.7" right="0.7" top="0.75" bottom="0.75" header="0.5118055555555555" footer="0.5118055555555555"/>
  <pageSetup horizontalDpi="300" verticalDpi="300" orientation="landscape" scale="72"/>
  <rowBreaks count="2" manualBreakCount="2">
    <brk id="44" max="255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4"/>
  <sheetViews>
    <sheetView workbookViewId="0" topLeftCell="A55">
      <selection activeCell="A1" sqref="A1"/>
    </sheetView>
  </sheetViews>
  <sheetFormatPr defaultColWidth="9.140625" defaultRowHeight="12.75"/>
  <cols>
    <col min="1" max="1" width="27.28125" style="1" customWidth="1"/>
    <col min="2" max="2" width="10.00390625" style="1" customWidth="1"/>
    <col min="3" max="3" width="15.7109375" style="3" customWidth="1"/>
    <col min="4" max="7" width="14.7109375" style="3" customWidth="1"/>
    <col min="8" max="8" width="15.7109375" style="3" customWidth="1"/>
    <col min="9" max="9" width="3.7109375" style="3" customWidth="1"/>
    <col min="10" max="16384" width="9.140625" style="3" customWidth="1"/>
  </cols>
  <sheetData>
    <row r="1" spans="1:8" ht="18" customHeight="1">
      <c r="A1" s="4" t="s">
        <v>41</v>
      </c>
      <c r="B1" s="4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2:8" ht="18" customHeight="1">
      <c r="B3" s="42"/>
      <c r="C3" s="10" t="s">
        <v>1</v>
      </c>
      <c r="D3" s="10"/>
      <c r="E3" s="10"/>
      <c r="F3" s="10"/>
      <c r="G3" s="10"/>
      <c r="H3" s="10"/>
    </row>
    <row r="4" spans="1:26" ht="39" customHeight="1">
      <c r="A4" s="11" t="s">
        <v>2</v>
      </c>
      <c r="B4" s="6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3.5" customHeight="1">
      <c r="A5" s="1" t="s">
        <v>10</v>
      </c>
      <c r="B5" s="1">
        <v>2019</v>
      </c>
      <c r="C5" s="20">
        <v>65107</v>
      </c>
      <c r="D5" s="20">
        <v>64099</v>
      </c>
      <c r="E5" s="18">
        <f>D5/C5</f>
        <v>0.9845177937856144</v>
      </c>
      <c r="F5" s="20">
        <v>32952</v>
      </c>
      <c r="G5" s="18">
        <f>F5/C5</f>
        <v>0.5061206936274133</v>
      </c>
      <c r="H5" s="21">
        <v>6.3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2:26" s="3" customFormat="1" ht="13.5" customHeight="1">
      <c r="B6" s="1">
        <v>2018</v>
      </c>
      <c r="C6" s="20">
        <v>59790</v>
      </c>
      <c r="D6" s="20">
        <f>59359+147</f>
        <v>59506</v>
      </c>
      <c r="E6" s="18">
        <v>0.995</v>
      </c>
      <c r="F6" s="20">
        <v>30929</v>
      </c>
      <c r="G6" s="18">
        <v>0.52</v>
      </c>
      <c r="H6" s="21">
        <v>8.8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10" ht="13.5" customHeight="1">
      <c r="B7" s="1">
        <v>2017</v>
      </c>
      <c r="C7" s="20">
        <v>61819</v>
      </c>
      <c r="D7" s="20">
        <f>63408+424</f>
        <v>63832</v>
      </c>
      <c r="E7" s="18">
        <v>1.0325628043158253</v>
      </c>
      <c r="F7" s="20">
        <v>32006</v>
      </c>
      <c r="G7" s="18">
        <v>0.5047628059550845</v>
      </c>
      <c r="H7" s="21">
        <v>5.191156711860267</v>
      </c>
      <c r="J7" s="19"/>
    </row>
    <row r="8" spans="3:10" ht="13.5" customHeight="1">
      <c r="C8" s="20"/>
      <c r="D8" s="20"/>
      <c r="E8" s="18"/>
      <c r="F8" s="20"/>
      <c r="G8" s="18"/>
      <c r="H8" s="21"/>
      <c r="J8" s="22"/>
    </row>
    <row r="9" spans="1:8" ht="13.5" customHeight="1">
      <c r="A9" s="1" t="s">
        <v>11</v>
      </c>
      <c r="B9" s="1">
        <v>2019</v>
      </c>
      <c r="C9" s="20">
        <v>22984</v>
      </c>
      <c r="D9" s="20">
        <v>25038</v>
      </c>
      <c r="E9" s="18">
        <f>D9/C9</f>
        <v>1.089366515837104</v>
      </c>
      <c r="F9" s="20">
        <v>13048</v>
      </c>
      <c r="G9" s="18">
        <f>F9/C9</f>
        <v>0.5676992690567351</v>
      </c>
      <c r="H9" s="21">
        <v>3.2</v>
      </c>
    </row>
    <row r="10" spans="2:8" s="3" customFormat="1" ht="13.5" customHeight="1">
      <c r="B10" s="1">
        <v>2018</v>
      </c>
      <c r="C10" s="20">
        <v>19556</v>
      </c>
      <c r="D10" s="20">
        <f>19664+91</f>
        <v>19755</v>
      </c>
      <c r="E10" s="18">
        <v>1.01</v>
      </c>
      <c r="F10" s="20">
        <v>13454</v>
      </c>
      <c r="G10" s="18">
        <v>0.681</v>
      </c>
      <c r="H10" s="21">
        <v>5.8</v>
      </c>
    </row>
    <row r="11" spans="2:8" ht="13.5" customHeight="1">
      <c r="B11" s="1">
        <v>2017</v>
      </c>
      <c r="C11" s="20">
        <v>21925</v>
      </c>
      <c r="D11" s="20">
        <f>24226+67</f>
        <v>24293</v>
      </c>
      <c r="E11" s="18">
        <v>1.108</v>
      </c>
      <c r="F11" s="20">
        <v>13879</v>
      </c>
      <c r="G11" s="18">
        <v>0.573</v>
      </c>
      <c r="H11" s="21">
        <v>3.3005668364784384</v>
      </c>
    </row>
    <row r="12" spans="3:8" ht="13.5" customHeight="1">
      <c r="C12" s="20"/>
      <c r="D12" s="20"/>
      <c r="E12" s="18"/>
      <c r="F12" s="20"/>
      <c r="G12" s="18"/>
      <c r="H12" s="21"/>
    </row>
    <row r="13" spans="1:8" ht="13.5" customHeight="1">
      <c r="A13" s="1" t="s">
        <v>12</v>
      </c>
      <c r="B13" s="1">
        <v>2019</v>
      </c>
      <c r="C13" s="20">
        <v>42517</v>
      </c>
      <c r="D13" s="20">
        <v>44657</v>
      </c>
      <c r="E13" s="18">
        <f>D13/C13</f>
        <v>1.0503328080532492</v>
      </c>
      <c r="F13" s="20">
        <v>22983</v>
      </c>
      <c r="G13" s="18">
        <f>F13/C13</f>
        <v>0.5405602464896394</v>
      </c>
      <c r="H13" s="21">
        <v>5.7</v>
      </c>
    </row>
    <row r="14" spans="2:8" s="3" customFormat="1" ht="13.5" customHeight="1">
      <c r="B14" s="1">
        <v>2018</v>
      </c>
      <c r="C14" s="20">
        <v>39780</v>
      </c>
      <c r="D14" s="20">
        <f>39937+206</f>
        <v>40143</v>
      </c>
      <c r="E14" s="18">
        <v>1.009</v>
      </c>
      <c r="F14" s="20">
        <v>22995</v>
      </c>
      <c r="G14" s="18">
        <v>0.573</v>
      </c>
      <c r="H14" s="21">
        <v>6.1</v>
      </c>
    </row>
    <row r="15" spans="2:8" ht="13.5" customHeight="1">
      <c r="B15" s="1">
        <v>2017</v>
      </c>
      <c r="C15" s="20">
        <v>42763</v>
      </c>
      <c r="D15" s="20">
        <f>45189+530</f>
        <v>45719</v>
      </c>
      <c r="E15" s="18">
        <v>1.069</v>
      </c>
      <c r="F15" s="20">
        <v>21182</v>
      </c>
      <c r="G15" s="18">
        <v>0.469</v>
      </c>
      <c r="H15" s="21">
        <v>4.760814831769284</v>
      </c>
    </row>
    <row r="16" spans="3:8" ht="13.5" customHeight="1">
      <c r="C16" s="20"/>
      <c r="D16" s="20"/>
      <c r="E16" s="18"/>
      <c r="F16" s="20"/>
      <c r="G16" s="18"/>
      <c r="H16" s="21"/>
    </row>
    <row r="17" spans="1:8" ht="13.5" customHeight="1">
      <c r="A17" s="1" t="s">
        <v>13</v>
      </c>
      <c r="B17" s="1">
        <v>2019</v>
      </c>
      <c r="C17" s="20">
        <v>29372</v>
      </c>
      <c r="D17" s="20">
        <v>29646</v>
      </c>
      <c r="E17" s="18">
        <f>D17/C17</f>
        <v>1.0093286122838077</v>
      </c>
      <c r="F17" s="20">
        <v>19516</v>
      </c>
      <c r="G17" s="18">
        <f>F17/C17</f>
        <v>0.6644423260247855</v>
      </c>
      <c r="H17" s="21">
        <v>5.5</v>
      </c>
    </row>
    <row r="18" spans="2:8" s="3" customFormat="1" ht="13.5" customHeight="1">
      <c r="B18" s="1">
        <v>2018</v>
      </c>
      <c r="C18" s="20">
        <v>43966</v>
      </c>
      <c r="D18" s="20">
        <f>44348+346</f>
        <v>44694</v>
      </c>
      <c r="E18" s="18">
        <v>1.016</v>
      </c>
      <c r="F18" s="20">
        <v>26995</v>
      </c>
      <c r="G18" s="18">
        <v>0.604</v>
      </c>
      <c r="H18" s="21">
        <v>6</v>
      </c>
    </row>
    <row r="19" spans="2:8" ht="13.5" customHeight="1">
      <c r="B19" s="1">
        <v>2017</v>
      </c>
      <c r="C19" s="20">
        <v>37691</v>
      </c>
      <c r="D19" s="20">
        <f>24705+416</f>
        <v>25121</v>
      </c>
      <c r="E19" s="18">
        <v>0.666</v>
      </c>
      <c r="F19" s="20">
        <v>16951</v>
      </c>
      <c r="G19" s="18">
        <v>0.686</v>
      </c>
      <c r="H19" s="21">
        <v>4.892757580929624</v>
      </c>
    </row>
    <row r="20" spans="3:9" ht="13.5" customHeight="1">
      <c r="C20" s="20"/>
      <c r="D20" s="20"/>
      <c r="E20" s="18"/>
      <c r="F20" s="20"/>
      <c r="G20" s="18"/>
      <c r="H20" s="21"/>
      <c r="I20" s="25"/>
    </row>
    <row r="21" spans="1:9" ht="13.5" customHeight="1">
      <c r="A21" s="1" t="s">
        <v>14</v>
      </c>
      <c r="B21" s="1">
        <v>2019</v>
      </c>
      <c r="C21" s="20">
        <v>30126</v>
      </c>
      <c r="D21" s="20">
        <v>28779</v>
      </c>
      <c r="E21" s="18">
        <f>D21/C21</f>
        <v>0.9552877912766381</v>
      </c>
      <c r="F21" s="20">
        <v>12331</v>
      </c>
      <c r="G21" s="18">
        <f>F21/C21</f>
        <v>0.40931421363606185</v>
      </c>
      <c r="H21" s="21">
        <v>2.4</v>
      </c>
      <c r="I21" s="25"/>
    </row>
    <row r="22" spans="2:9" s="3" customFormat="1" ht="13.5" customHeight="1">
      <c r="B22" s="1">
        <v>2018</v>
      </c>
      <c r="C22" s="20">
        <v>24892</v>
      </c>
      <c r="D22" s="20">
        <f>16683+142</f>
        <v>16825</v>
      </c>
      <c r="E22" s="18">
        <v>0.676</v>
      </c>
      <c r="F22" s="20">
        <v>10590</v>
      </c>
      <c r="G22" s="18">
        <v>0.629</v>
      </c>
      <c r="H22" s="21">
        <v>3.6</v>
      </c>
      <c r="I22" s="25"/>
    </row>
    <row r="23" spans="2:9" ht="13.5" customHeight="1">
      <c r="B23" s="1">
        <v>2017</v>
      </c>
      <c r="C23" s="20">
        <v>25321</v>
      </c>
      <c r="D23" s="20">
        <f>25586+198</f>
        <v>25784</v>
      </c>
      <c r="E23" s="18">
        <v>1.018</v>
      </c>
      <c r="F23" s="20">
        <v>12964</v>
      </c>
      <c r="G23" s="18">
        <v>0.507</v>
      </c>
      <c r="H23" s="21">
        <v>5.205582798943795</v>
      </c>
      <c r="I23" s="25"/>
    </row>
    <row r="24" spans="3:9" ht="13.5" customHeight="1">
      <c r="C24" s="20"/>
      <c r="D24" s="20"/>
      <c r="E24" s="18"/>
      <c r="F24" s="20"/>
      <c r="G24" s="18"/>
      <c r="H24" s="21"/>
      <c r="I24" s="25"/>
    </row>
    <row r="25" spans="1:9" ht="13.5" customHeight="1">
      <c r="A25" s="1" t="s">
        <v>15</v>
      </c>
      <c r="B25" s="1">
        <v>2019</v>
      </c>
      <c r="C25" s="20">
        <v>40834</v>
      </c>
      <c r="D25" s="20">
        <v>41793</v>
      </c>
      <c r="E25" s="18">
        <f>D25/C25</f>
        <v>1.023485330851741</v>
      </c>
      <c r="F25" s="20">
        <v>22183</v>
      </c>
      <c r="G25" s="18">
        <f>F25/C25</f>
        <v>0.5432482734975755</v>
      </c>
      <c r="H25" s="21">
        <v>2.4</v>
      </c>
      <c r="I25" s="25"/>
    </row>
    <row r="26" spans="2:9" s="3" customFormat="1" ht="13.5" customHeight="1">
      <c r="B26" s="1">
        <v>2018</v>
      </c>
      <c r="C26" s="20">
        <v>32751</v>
      </c>
      <c r="D26" s="20">
        <f>31499+153</f>
        <v>31652</v>
      </c>
      <c r="E26" s="18">
        <v>0.966</v>
      </c>
      <c r="F26" s="20">
        <v>21680</v>
      </c>
      <c r="G26" s="18">
        <v>0.685</v>
      </c>
      <c r="H26" s="21">
        <v>4.2</v>
      </c>
      <c r="I26" s="25"/>
    </row>
    <row r="27" spans="2:9" ht="13.5" customHeight="1">
      <c r="B27" s="1">
        <v>2017</v>
      </c>
      <c r="C27" s="20">
        <v>37465</v>
      </c>
      <c r="D27" s="20">
        <f>41983+184</f>
        <v>42167</v>
      </c>
      <c r="E27" s="18">
        <v>1.126</v>
      </c>
      <c r="F27" s="20">
        <v>20369</v>
      </c>
      <c r="G27" s="18">
        <v>0.485</v>
      </c>
      <c r="H27" s="21">
        <v>2.61381997908944</v>
      </c>
      <c r="I27" s="25"/>
    </row>
    <row r="28" spans="3:9" ht="13.5" customHeight="1">
      <c r="C28" s="20"/>
      <c r="D28" s="20"/>
      <c r="E28" s="18"/>
      <c r="F28" s="20"/>
      <c r="G28" s="18"/>
      <c r="H28" s="21"/>
      <c r="I28" s="25"/>
    </row>
    <row r="29" spans="1:9" ht="13.5" customHeight="1">
      <c r="A29" s="1" t="s">
        <v>16</v>
      </c>
      <c r="B29" s="1">
        <v>2019</v>
      </c>
      <c r="C29" s="20">
        <v>36924</v>
      </c>
      <c r="D29" s="20">
        <v>37278</v>
      </c>
      <c r="E29" s="18">
        <f>D29/C29</f>
        <v>1.009587260318492</v>
      </c>
      <c r="F29" s="20">
        <v>26650</v>
      </c>
      <c r="G29" s="18">
        <f>F29/C29</f>
        <v>0.7217527895135954</v>
      </c>
      <c r="H29" s="21">
        <v>3.8</v>
      </c>
      <c r="I29" s="25"/>
    </row>
    <row r="30" spans="2:9" s="3" customFormat="1" ht="13.5" customHeight="1">
      <c r="B30" s="1">
        <v>2018</v>
      </c>
      <c r="C30" s="20">
        <v>40729</v>
      </c>
      <c r="D30" s="20">
        <f>33471+49</f>
        <v>33520</v>
      </c>
      <c r="E30" s="18">
        <v>0.823</v>
      </c>
      <c r="F30" s="20">
        <v>21093</v>
      </c>
      <c r="G30" s="18">
        <v>0.629</v>
      </c>
      <c r="H30" s="21">
        <v>4.4</v>
      </c>
      <c r="I30" s="25"/>
    </row>
    <row r="31" spans="2:9" ht="13.5" customHeight="1">
      <c r="B31" s="1">
        <v>2017</v>
      </c>
      <c r="C31" s="20">
        <v>40391</v>
      </c>
      <c r="D31" s="20">
        <f>36179+17</f>
        <v>36196</v>
      </c>
      <c r="E31" s="18">
        <v>0.896</v>
      </c>
      <c r="F31" s="20">
        <v>24008</v>
      </c>
      <c r="G31" s="18">
        <v>0.664</v>
      </c>
      <c r="H31" s="21">
        <v>5.714018078778512</v>
      </c>
      <c r="I31" s="25"/>
    </row>
    <row r="32" spans="3:9" ht="13.5" customHeight="1">
      <c r="C32" s="20"/>
      <c r="D32" s="20"/>
      <c r="E32" s="18"/>
      <c r="F32" s="20"/>
      <c r="G32" s="18"/>
      <c r="H32" s="21"/>
      <c r="I32" s="25"/>
    </row>
    <row r="33" spans="1:9" ht="13.5" customHeight="1">
      <c r="A33" s="1" t="s">
        <v>17</v>
      </c>
      <c r="B33" s="1">
        <v>2019</v>
      </c>
      <c r="C33" s="20">
        <v>14351</v>
      </c>
      <c r="D33" s="20">
        <v>15383</v>
      </c>
      <c r="E33" s="18">
        <f>D33/C33</f>
        <v>1.0719113650616683</v>
      </c>
      <c r="F33" s="20">
        <v>10113</v>
      </c>
      <c r="G33" s="18">
        <f>F33/C33</f>
        <v>0.7046895686711727</v>
      </c>
      <c r="H33" s="21">
        <v>5</v>
      </c>
      <c r="I33" s="25"/>
    </row>
    <row r="34" spans="2:9" s="3" customFormat="1" ht="13.5" customHeight="1">
      <c r="B34" s="1">
        <v>2018</v>
      </c>
      <c r="C34" s="20">
        <v>15691.75</v>
      </c>
      <c r="D34" s="20">
        <f>14951+56</f>
        <v>15007</v>
      </c>
      <c r="E34" s="18">
        <v>0.956</v>
      </c>
      <c r="F34" s="20">
        <v>9723</v>
      </c>
      <c r="G34" s="18">
        <v>0.648</v>
      </c>
      <c r="H34" s="21">
        <v>6.6</v>
      </c>
      <c r="I34" s="25"/>
    </row>
    <row r="35" spans="2:9" ht="13.5" customHeight="1">
      <c r="B35" s="1">
        <v>2017</v>
      </c>
      <c r="C35" s="20">
        <v>15142</v>
      </c>
      <c r="D35" s="20">
        <f>13963+63</f>
        <v>14026</v>
      </c>
      <c r="E35" s="18">
        <v>0.926</v>
      </c>
      <c r="F35" s="20">
        <v>8160</v>
      </c>
      <c r="G35" s="18">
        <v>0.584</v>
      </c>
      <c r="H35" s="21">
        <v>4.917456972251492</v>
      </c>
      <c r="I35" s="25"/>
    </row>
    <row r="36" spans="3:9" ht="13.5" customHeight="1">
      <c r="C36" s="20"/>
      <c r="D36" s="20"/>
      <c r="E36" s="18"/>
      <c r="F36" s="20"/>
      <c r="G36" s="18"/>
      <c r="H36" s="21"/>
      <c r="I36" s="25"/>
    </row>
    <row r="37" spans="1:9" ht="13.5" customHeight="1">
      <c r="A37" s="1" t="s">
        <v>18</v>
      </c>
      <c r="B37" s="1">
        <v>2019</v>
      </c>
      <c r="C37" s="20">
        <v>34979</v>
      </c>
      <c r="D37" s="20">
        <v>35533</v>
      </c>
      <c r="E37" s="18">
        <f>D37/C37</f>
        <v>1.0158380742731352</v>
      </c>
      <c r="F37" s="20">
        <v>16354</v>
      </c>
      <c r="G37" s="18">
        <f>F37/C37</f>
        <v>0.46753766545641673</v>
      </c>
      <c r="H37" s="21">
        <v>3.5</v>
      </c>
      <c r="I37" s="25"/>
    </row>
    <row r="38" spans="2:9" s="3" customFormat="1" ht="13.5" customHeight="1">
      <c r="B38" s="1">
        <v>2018</v>
      </c>
      <c r="C38" s="20">
        <v>26867</v>
      </c>
      <c r="D38" s="20">
        <f>27312+75</f>
        <v>27387</v>
      </c>
      <c r="E38" s="18">
        <v>1.019</v>
      </c>
      <c r="F38" s="20">
        <v>18149</v>
      </c>
      <c r="G38" s="18">
        <v>0.663</v>
      </c>
      <c r="H38" s="21">
        <v>3.3</v>
      </c>
      <c r="I38" s="25"/>
    </row>
    <row r="39" spans="2:9" ht="13.5" customHeight="1">
      <c r="B39" s="1">
        <v>2017</v>
      </c>
      <c r="C39" s="20">
        <v>31848</v>
      </c>
      <c r="D39" s="20">
        <f>36691+125</f>
        <v>36816</v>
      </c>
      <c r="E39" s="18">
        <v>1.156</v>
      </c>
      <c r="F39" s="20">
        <v>16636</v>
      </c>
      <c r="G39" s="18">
        <v>0.453</v>
      </c>
      <c r="H39" s="21">
        <v>4.4428855372383955</v>
      </c>
      <c r="I39" s="25"/>
    </row>
    <row r="40" spans="3:9" ht="13.5" customHeight="1">
      <c r="C40" s="20"/>
      <c r="D40" s="20"/>
      <c r="E40" s="18"/>
      <c r="F40" s="20"/>
      <c r="G40" s="18"/>
      <c r="H40" s="21"/>
      <c r="I40" s="25"/>
    </row>
    <row r="41" spans="1:9" ht="13.5" customHeight="1">
      <c r="A41" s="26" t="s">
        <v>19</v>
      </c>
      <c r="B41" s="26">
        <v>2019</v>
      </c>
      <c r="C41" s="30">
        <v>317194</v>
      </c>
      <c r="D41" s="31">
        <v>322206</v>
      </c>
      <c r="E41" s="29">
        <f>D41/C41</f>
        <v>1.0158010555054635</v>
      </c>
      <c r="F41" s="31">
        <v>176130</v>
      </c>
      <c r="G41" s="29">
        <f>F41/C41</f>
        <v>0.5552753204663392</v>
      </c>
      <c r="H41" s="32">
        <v>4.4</v>
      </c>
      <c r="I41" s="25"/>
    </row>
    <row r="42" spans="1:9" ht="13.5" customHeight="1">
      <c r="A42" s="26"/>
      <c r="B42" s="26">
        <v>2018</v>
      </c>
      <c r="C42" s="31">
        <v>304023</v>
      </c>
      <c r="D42" s="31">
        <f>287170+1265</f>
        <v>288435</v>
      </c>
      <c r="E42" s="29">
        <v>0.948</v>
      </c>
      <c r="F42" s="31">
        <v>175608</v>
      </c>
      <c r="G42" s="29">
        <v>0.608</v>
      </c>
      <c r="H42" s="32">
        <v>5.7</v>
      </c>
      <c r="I42" s="25"/>
    </row>
    <row r="43" spans="1:9" ht="13.5" customHeight="1">
      <c r="A43" s="26"/>
      <c r="B43" s="26">
        <v>2017</v>
      </c>
      <c r="C43" s="31">
        <v>314363</v>
      </c>
      <c r="D43" s="31">
        <f>311930+2024</f>
        <v>313954</v>
      </c>
      <c r="E43" s="29">
        <v>0.999</v>
      </c>
      <c r="F43" s="31">
        <v>166155</v>
      </c>
      <c r="G43" s="29">
        <v>0.533</v>
      </c>
      <c r="H43" s="32">
        <v>4.599706096701354</v>
      </c>
      <c r="I43" s="25"/>
    </row>
    <row r="44" spans="1:8" ht="12.75">
      <c r="A44" s="59"/>
      <c r="B44" s="59"/>
      <c r="C44" s="61"/>
      <c r="D44" s="61"/>
      <c r="E44" s="61"/>
      <c r="F44" s="62"/>
      <c r="G44" s="62"/>
      <c r="H44" s="63"/>
    </row>
    <row r="45" spans="1:8" ht="12.75">
      <c r="A45" s="59"/>
      <c r="B45" s="59"/>
      <c r="C45" s="61"/>
      <c r="D45" s="61"/>
      <c r="E45" s="61"/>
      <c r="F45" s="62"/>
      <c r="G45" s="62"/>
      <c r="H45" s="63"/>
    </row>
    <row r="46" spans="1:8" ht="18" customHeight="1">
      <c r="A46" s="42"/>
      <c r="B46" s="42"/>
      <c r="C46" s="10" t="s">
        <v>20</v>
      </c>
      <c r="D46" s="10"/>
      <c r="E46" s="10"/>
      <c r="F46" s="10"/>
      <c r="G46" s="10"/>
      <c r="H46" s="10"/>
    </row>
    <row r="47" spans="1:8" ht="39" customHeight="1">
      <c r="A47" s="11" t="s">
        <v>2</v>
      </c>
      <c r="B47" s="69" t="s">
        <v>3</v>
      </c>
      <c r="C47" s="10" t="s">
        <v>21</v>
      </c>
      <c r="D47" s="10" t="s">
        <v>5</v>
      </c>
      <c r="E47" s="10" t="s">
        <v>22</v>
      </c>
      <c r="F47" s="10" t="s">
        <v>23</v>
      </c>
      <c r="G47" s="10" t="s">
        <v>8</v>
      </c>
      <c r="H47" s="10" t="s">
        <v>9</v>
      </c>
    </row>
    <row r="48" spans="1:8" ht="13.5" customHeight="1">
      <c r="A48" s="1" t="s">
        <v>10</v>
      </c>
      <c r="B48" s="1">
        <v>2019</v>
      </c>
      <c r="C48" s="20">
        <v>12947</v>
      </c>
      <c r="D48" s="20">
        <v>12907</v>
      </c>
      <c r="E48" s="18">
        <f>D48/C48</f>
        <v>0.9969104811925542</v>
      </c>
      <c r="F48" s="20">
        <v>4118</v>
      </c>
      <c r="G48" s="18">
        <f>F48/C48</f>
        <v>0.31806596122653896</v>
      </c>
      <c r="H48" s="21">
        <v>1.1</v>
      </c>
    </row>
    <row r="49" spans="2:8" s="3" customFormat="1" ht="13.5" customHeight="1">
      <c r="B49" s="1">
        <v>2018</v>
      </c>
      <c r="C49" s="20">
        <v>12346</v>
      </c>
      <c r="D49" s="20">
        <v>12368</v>
      </c>
      <c r="E49" s="18">
        <v>1.0017819536692045</v>
      </c>
      <c r="F49" s="20">
        <v>4040</v>
      </c>
      <c r="G49" s="18">
        <f>F49/D49</f>
        <v>0.32664941785252266</v>
      </c>
      <c r="H49" s="21">
        <v>3.6</v>
      </c>
    </row>
    <row r="50" spans="2:8" ht="13.5" customHeight="1">
      <c r="B50" s="1">
        <v>2017</v>
      </c>
      <c r="C50" s="20">
        <v>12047</v>
      </c>
      <c r="D50" s="20">
        <v>11970</v>
      </c>
      <c r="E50" s="18">
        <v>0.9936083672283557</v>
      </c>
      <c r="F50" s="20">
        <v>3752</v>
      </c>
      <c r="G50" s="18">
        <v>0.3134502923976608</v>
      </c>
      <c r="H50" s="21">
        <v>1.591089896579157</v>
      </c>
    </row>
    <row r="51" spans="1:8" ht="13.5" customHeight="1">
      <c r="A51" s="3"/>
      <c r="C51" s="20"/>
      <c r="D51" s="20"/>
      <c r="E51" s="18"/>
      <c r="F51" s="20"/>
      <c r="G51" s="18"/>
      <c r="H51" s="21"/>
    </row>
    <row r="52" spans="1:8" ht="13.5" customHeight="1">
      <c r="A52" s="1" t="s">
        <v>11</v>
      </c>
      <c r="B52" s="1">
        <v>2019</v>
      </c>
      <c r="C52" s="20">
        <v>4606</v>
      </c>
      <c r="D52" s="20">
        <v>4567</v>
      </c>
      <c r="E52" s="18">
        <f>D52/C52</f>
        <v>0.9915327833260964</v>
      </c>
      <c r="F52" s="20">
        <v>1775</v>
      </c>
      <c r="G52" s="18">
        <f>F52/C52</f>
        <v>0.3853669127225358</v>
      </c>
      <c r="H52" s="21">
        <v>5.2</v>
      </c>
    </row>
    <row r="53" spans="2:8" s="3" customFormat="1" ht="13.5" customHeight="1">
      <c r="B53" s="1">
        <v>2018</v>
      </c>
      <c r="C53" s="20">
        <v>4473</v>
      </c>
      <c r="D53" s="20">
        <v>4452</v>
      </c>
      <c r="E53" s="18">
        <v>0.9953051643192489</v>
      </c>
      <c r="F53" s="20">
        <v>1701</v>
      </c>
      <c r="G53" s="18">
        <f>F53/D53</f>
        <v>0.38207547169811323</v>
      </c>
      <c r="H53" s="21">
        <v>0</v>
      </c>
    </row>
    <row r="54" spans="2:8" ht="13.5" customHeight="1">
      <c r="B54" s="1">
        <v>2017</v>
      </c>
      <c r="C54" s="20">
        <v>4300</v>
      </c>
      <c r="D54" s="20">
        <v>4292</v>
      </c>
      <c r="E54" s="18">
        <v>0.998139534883721</v>
      </c>
      <c r="F54" s="20">
        <v>1854</v>
      </c>
      <c r="G54" s="18">
        <v>0.4319664492078285</v>
      </c>
      <c r="H54" s="21">
        <v>2.840909090909091</v>
      </c>
    </row>
    <row r="55" spans="3:8" ht="13.5" customHeight="1">
      <c r="C55" s="20"/>
      <c r="D55" s="20"/>
      <c r="E55" s="18"/>
      <c r="F55" s="20"/>
      <c r="G55" s="18"/>
      <c r="H55" s="21"/>
    </row>
    <row r="56" spans="1:8" ht="13.5" customHeight="1">
      <c r="A56" s="1" t="s">
        <v>12</v>
      </c>
      <c r="B56" s="1">
        <v>2019</v>
      </c>
      <c r="C56" s="20">
        <v>8717</v>
      </c>
      <c r="D56" s="20">
        <v>8695</v>
      </c>
      <c r="E56" s="18">
        <f>D56/C56</f>
        <v>0.9974761959389699</v>
      </c>
      <c r="F56" s="20">
        <v>2776</v>
      </c>
      <c r="G56" s="18">
        <f>F56/C56</f>
        <v>0.3184581851554434</v>
      </c>
      <c r="H56" s="21">
        <v>1.4</v>
      </c>
    </row>
    <row r="57" spans="2:8" ht="13.5" customHeight="1">
      <c r="B57" s="1">
        <v>2018</v>
      </c>
      <c r="C57" s="20">
        <v>8357</v>
      </c>
      <c r="D57" s="20">
        <v>8360</v>
      </c>
      <c r="E57" s="18">
        <v>1.0003589804953932</v>
      </c>
      <c r="F57" s="20">
        <v>2704</v>
      </c>
      <c r="G57" s="18">
        <f>F57/D57</f>
        <v>0.32344497607655504</v>
      </c>
      <c r="H57" s="21">
        <v>2.1</v>
      </c>
    </row>
    <row r="58" spans="2:8" ht="13.5" customHeight="1">
      <c r="B58" s="1">
        <v>2017</v>
      </c>
      <c r="C58" s="20">
        <v>8299</v>
      </c>
      <c r="D58" s="20">
        <v>9894</v>
      </c>
      <c r="E58" s="18">
        <v>1.3630557898541993</v>
      </c>
      <c r="F58" s="20">
        <v>3900</v>
      </c>
      <c r="G58" s="18">
        <v>0.34476661951909476</v>
      </c>
      <c r="H58" s="21">
        <v>2.2358859698155396</v>
      </c>
    </row>
    <row r="59" spans="3:8" ht="13.5" customHeight="1">
      <c r="C59" s="20"/>
      <c r="D59" s="20"/>
      <c r="E59" s="18"/>
      <c r="F59" s="20"/>
      <c r="G59" s="18"/>
      <c r="H59" s="21"/>
    </row>
    <row r="60" spans="1:8" ht="13.5" customHeight="1">
      <c r="A60" s="1" t="s">
        <v>13</v>
      </c>
      <c r="B60" s="1">
        <v>2019</v>
      </c>
      <c r="C60" s="20">
        <v>7902</v>
      </c>
      <c r="D60" s="20">
        <v>7840</v>
      </c>
      <c r="E60" s="18">
        <f>D60/C60</f>
        <v>0.9921538850923817</v>
      </c>
      <c r="F60" s="20">
        <v>2329</v>
      </c>
      <c r="G60" s="18">
        <f>F60/C60</f>
        <v>0.294735509997469</v>
      </c>
      <c r="H60" s="21">
        <v>1.9</v>
      </c>
    </row>
    <row r="61" spans="2:8" s="3" customFormat="1" ht="13.5" customHeight="1">
      <c r="B61" s="1">
        <v>2018</v>
      </c>
      <c r="C61" s="20">
        <v>7812</v>
      </c>
      <c r="D61" s="20">
        <v>9894</v>
      </c>
      <c r="E61" s="18">
        <v>1.2665130568356375</v>
      </c>
      <c r="F61" s="20">
        <v>3436</v>
      </c>
      <c r="G61" s="18">
        <f>F61/D61</f>
        <v>0.3472811805134425</v>
      </c>
      <c r="H61" s="21">
        <v>2.1</v>
      </c>
    </row>
    <row r="62" spans="2:8" ht="13.5" customHeight="1">
      <c r="B62" s="1">
        <v>2017</v>
      </c>
      <c r="C62" s="20">
        <v>7896</v>
      </c>
      <c r="D62" s="20">
        <v>8501</v>
      </c>
      <c r="E62" s="18">
        <v>1.0766210739614994</v>
      </c>
      <c r="F62" s="20">
        <v>3022</v>
      </c>
      <c r="G62" s="18">
        <v>0.35548758969532995</v>
      </c>
      <c r="H62" s="21">
        <v>2.5630072618539086</v>
      </c>
    </row>
    <row r="63" spans="3:8" ht="13.5" customHeight="1">
      <c r="C63" s="20"/>
      <c r="D63" s="20"/>
      <c r="E63" s="18"/>
      <c r="F63" s="20"/>
      <c r="G63" s="18"/>
      <c r="H63" s="21"/>
    </row>
    <row r="64" spans="1:8" ht="13.5" customHeight="1">
      <c r="A64" s="1" t="s">
        <v>14</v>
      </c>
      <c r="B64" s="1">
        <v>2019</v>
      </c>
      <c r="C64" s="20">
        <v>5632</v>
      </c>
      <c r="D64" s="20">
        <v>5297</v>
      </c>
      <c r="E64" s="18">
        <f>D64/C64</f>
        <v>0.9405184659090909</v>
      </c>
      <c r="F64" s="20">
        <v>1306</v>
      </c>
      <c r="G64" s="18">
        <f>F64/C64</f>
        <v>0.23188920454545456</v>
      </c>
      <c r="H64" s="21">
        <v>1.6</v>
      </c>
    </row>
    <row r="65" spans="2:8" s="3" customFormat="1" ht="13.5" customHeight="1">
      <c r="B65" s="1">
        <v>2018</v>
      </c>
      <c r="C65" s="20">
        <v>5753</v>
      </c>
      <c r="D65" s="20">
        <v>5776</v>
      </c>
      <c r="E65" s="18">
        <v>1.0039979141317574</v>
      </c>
      <c r="F65" s="20">
        <v>1633</v>
      </c>
      <c r="G65" s="18">
        <f>F65/D65</f>
        <v>0.28272160664819945</v>
      </c>
      <c r="H65" s="21">
        <v>3.9</v>
      </c>
    </row>
    <row r="66" spans="2:8" ht="13.5" customHeight="1">
      <c r="B66" s="1">
        <v>2017</v>
      </c>
      <c r="C66" s="20">
        <v>5015</v>
      </c>
      <c r="D66" s="20">
        <v>5790</v>
      </c>
      <c r="E66" s="18">
        <v>1.1545363908275175</v>
      </c>
      <c r="F66" s="20">
        <v>1657</v>
      </c>
      <c r="G66" s="18">
        <v>0.28618307426597583</v>
      </c>
      <c r="H66" s="21">
        <v>4.807692307692308</v>
      </c>
    </row>
    <row r="67" spans="3:8" ht="13.5" customHeight="1">
      <c r="C67" s="20"/>
      <c r="D67" s="20"/>
      <c r="E67" s="18"/>
      <c r="F67" s="20"/>
      <c r="G67" s="18"/>
      <c r="H67" s="21"/>
    </row>
    <row r="68" spans="1:8" ht="13.5" customHeight="1">
      <c r="A68" s="1" t="s">
        <v>15</v>
      </c>
      <c r="B68" s="1">
        <v>2019</v>
      </c>
      <c r="C68" s="20">
        <v>8035</v>
      </c>
      <c r="D68" s="20">
        <v>7943</v>
      </c>
      <c r="E68" s="18">
        <f>D68/C68</f>
        <v>0.9885500933416304</v>
      </c>
      <c r="F68" s="20">
        <v>2445</v>
      </c>
      <c r="G68" s="18">
        <f>F68/C68</f>
        <v>0.3042937149968886</v>
      </c>
      <c r="H68" s="21">
        <v>3.4</v>
      </c>
    </row>
    <row r="69" spans="2:12" s="3" customFormat="1" ht="13.5" customHeight="1">
      <c r="B69" s="1">
        <v>2018</v>
      </c>
      <c r="C69" s="20">
        <v>8445.5</v>
      </c>
      <c r="D69" s="20">
        <v>9096</v>
      </c>
      <c r="E69" s="18">
        <v>1.0770232668284885</v>
      </c>
      <c r="F69" s="20">
        <v>3362</v>
      </c>
      <c r="G69" s="18">
        <f>F69/D69</f>
        <v>0.36961301671064206</v>
      </c>
      <c r="H69" s="21">
        <v>4.1</v>
      </c>
      <c r="L69" s="70"/>
    </row>
    <row r="70" spans="2:8" ht="13.5" customHeight="1">
      <c r="B70" s="1">
        <v>2017</v>
      </c>
      <c r="C70" s="20">
        <v>7448</v>
      </c>
      <c r="D70" s="20">
        <v>6227</v>
      </c>
      <c r="E70" s="18">
        <v>0.8360633727175081</v>
      </c>
      <c r="F70" s="20">
        <v>2483</v>
      </c>
      <c r="G70" s="18">
        <v>0.3987473903966597</v>
      </c>
      <c r="H70" s="21">
        <v>1.6411378555798686</v>
      </c>
    </row>
    <row r="71" spans="3:8" ht="13.5" customHeight="1">
      <c r="C71" s="20"/>
      <c r="D71" s="20"/>
      <c r="E71" s="18"/>
      <c r="F71" s="20"/>
      <c r="G71" s="18"/>
      <c r="H71" s="21"/>
    </row>
    <row r="72" spans="1:8" ht="13.5" customHeight="1">
      <c r="A72" s="1" t="s">
        <v>16</v>
      </c>
      <c r="B72" s="1">
        <v>2019</v>
      </c>
      <c r="C72" s="20">
        <v>9022</v>
      </c>
      <c r="D72" s="20">
        <v>9048</v>
      </c>
      <c r="E72" s="18">
        <f>D72/C72</f>
        <v>1.0028818443804035</v>
      </c>
      <c r="F72" s="20">
        <v>2967</v>
      </c>
      <c r="G72" s="18">
        <f>F72/C72</f>
        <v>0.3288627798714254</v>
      </c>
      <c r="H72" s="21">
        <v>2.3</v>
      </c>
    </row>
    <row r="73" spans="2:8" s="3" customFormat="1" ht="13.5" customHeight="1">
      <c r="B73" s="1">
        <v>2018</v>
      </c>
      <c r="C73" s="20">
        <v>9632</v>
      </c>
      <c r="D73" s="20">
        <v>10334</v>
      </c>
      <c r="E73" s="18">
        <v>1.0728820598006645</v>
      </c>
      <c r="F73" s="20">
        <v>4747</v>
      </c>
      <c r="G73" s="18">
        <f>F73/D73</f>
        <v>0.45935746080898004</v>
      </c>
      <c r="H73" s="21">
        <v>3.1</v>
      </c>
    </row>
    <row r="74" spans="2:8" ht="13.5" customHeight="1">
      <c r="B74" s="1">
        <v>2017</v>
      </c>
      <c r="C74" s="20">
        <v>8262</v>
      </c>
      <c r="D74" s="20">
        <v>6528</v>
      </c>
      <c r="E74" s="18">
        <v>0.7901234567901234</v>
      </c>
      <c r="F74" s="20">
        <v>2537</v>
      </c>
      <c r="G74" s="18">
        <v>0.38863357843137253</v>
      </c>
      <c r="H74" s="21">
        <v>1.5120967741935483</v>
      </c>
    </row>
    <row r="75" spans="3:8" ht="13.5" customHeight="1">
      <c r="C75" s="20"/>
      <c r="D75" s="20"/>
      <c r="E75" s="18"/>
      <c r="F75" s="20"/>
      <c r="G75" s="18"/>
      <c r="H75" s="21"/>
    </row>
    <row r="76" spans="1:8" ht="13.5" customHeight="1">
      <c r="A76" s="1" t="s">
        <v>17</v>
      </c>
      <c r="B76" s="1">
        <v>2019</v>
      </c>
      <c r="C76" s="20">
        <v>3155</v>
      </c>
      <c r="D76" s="20">
        <v>3152</v>
      </c>
      <c r="E76" s="18">
        <f>D76/C76</f>
        <v>0.9990491283676703</v>
      </c>
      <c r="F76" s="20">
        <v>690</v>
      </c>
      <c r="G76" s="18">
        <f>F76/C76</f>
        <v>0.21870047543581617</v>
      </c>
      <c r="H76" s="21">
        <v>6.1</v>
      </c>
    </row>
    <row r="77" spans="2:8" s="3" customFormat="1" ht="13.5" customHeight="1">
      <c r="B77" s="1">
        <v>2018</v>
      </c>
      <c r="C77" s="20">
        <v>3626.5</v>
      </c>
      <c r="D77" s="20">
        <v>4038</v>
      </c>
      <c r="E77" s="18">
        <v>1.1134702881566247</v>
      </c>
      <c r="F77" s="20">
        <v>1491</v>
      </c>
      <c r="G77" s="18">
        <f>F77/D77</f>
        <v>0.36924219910846956</v>
      </c>
      <c r="H77" s="21">
        <v>3.3</v>
      </c>
    </row>
    <row r="78" spans="2:8" ht="13.5" customHeight="1">
      <c r="B78" s="1">
        <v>2017</v>
      </c>
      <c r="C78" s="20">
        <v>2934</v>
      </c>
      <c r="D78" s="20">
        <v>4330</v>
      </c>
      <c r="E78" s="18">
        <v>1.4758009543285617</v>
      </c>
      <c r="F78" s="20">
        <v>1290</v>
      </c>
      <c r="G78" s="18">
        <v>0.2979214780600462</v>
      </c>
      <c r="H78" s="21">
        <v>3.432494279176201</v>
      </c>
    </row>
    <row r="79" spans="3:8" ht="13.5" customHeight="1">
      <c r="C79" s="20"/>
      <c r="D79" s="20"/>
      <c r="E79" s="18"/>
      <c r="F79" s="20"/>
      <c r="G79" s="18"/>
      <c r="H79" s="21"/>
    </row>
    <row r="80" spans="1:8" ht="13.5" customHeight="1">
      <c r="A80" s="1" t="s">
        <v>18</v>
      </c>
      <c r="B80" s="1">
        <v>2019</v>
      </c>
      <c r="C80" s="20">
        <v>8375</v>
      </c>
      <c r="D80" s="20">
        <v>8967</v>
      </c>
      <c r="E80" s="18">
        <f>D80/C80</f>
        <v>1.0706865671641792</v>
      </c>
      <c r="F80" s="20">
        <v>1135</v>
      </c>
      <c r="G80" s="18">
        <f>F80/C80</f>
        <v>0.1355223880597015</v>
      </c>
      <c r="H80" s="21">
        <v>0</v>
      </c>
    </row>
    <row r="81" spans="2:8" s="3" customFormat="1" ht="13.5" customHeight="1">
      <c r="B81" s="1">
        <v>2018</v>
      </c>
      <c r="C81" s="20">
        <v>6619</v>
      </c>
      <c r="D81" s="20">
        <v>4521</v>
      </c>
      <c r="E81" s="18">
        <v>0.6830336908898625</v>
      </c>
      <c r="F81" s="20">
        <v>866</v>
      </c>
      <c r="G81" s="18">
        <f>F81/D81</f>
        <v>0.1915505419155054</v>
      </c>
      <c r="H81" s="21">
        <v>0</v>
      </c>
    </row>
    <row r="82" spans="2:8" ht="13.5" customHeight="1">
      <c r="B82" s="1">
        <v>2017</v>
      </c>
      <c r="C82" s="20">
        <v>6402</v>
      </c>
      <c r="D82" s="20">
        <v>1160</v>
      </c>
      <c r="E82" s="18">
        <v>0.18119337706966573</v>
      </c>
      <c r="F82" s="20">
        <v>318</v>
      </c>
      <c r="G82" s="18">
        <v>0.27413793103448275</v>
      </c>
      <c r="H82" s="21">
        <v>12.422360248447204</v>
      </c>
    </row>
    <row r="83" spans="3:8" ht="13.5" customHeight="1">
      <c r="C83" s="20"/>
      <c r="D83" s="20"/>
      <c r="E83" s="18"/>
      <c r="F83" s="20"/>
      <c r="G83" s="18"/>
      <c r="H83" s="21"/>
    </row>
    <row r="84" spans="1:8" ht="13.5" customHeight="1">
      <c r="A84" s="26" t="s">
        <v>19</v>
      </c>
      <c r="B84" s="26">
        <v>2019</v>
      </c>
      <c r="C84" s="30">
        <f>C80+C76+C72+C68+C64+C60+C56+C52+C48</f>
        <v>68391</v>
      </c>
      <c r="D84" s="31">
        <f>D80+D76+D72+D68+D64+D60+D56+D52+D48</f>
        <v>68416</v>
      </c>
      <c r="E84" s="29">
        <f>D84/C84</f>
        <v>1.0003655451740725</v>
      </c>
      <c r="F84" s="31">
        <f>F80+F76+F72+F68+F64+F60+F56+F52+F48</f>
        <v>19541</v>
      </c>
      <c r="G84" s="29">
        <f>F84/C84</f>
        <v>0.28572472986211633</v>
      </c>
      <c r="H84" s="32">
        <v>2.5</v>
      </c>
    </row>
    <row r="85" spans="1:8" ht="13.5" customHeight="1">
      <c r="A85" s="26"/>
      <c r="B85" s="26">
        <v>2018</v>
      </c>
      <c r="C85" s="31">
        <v>67064</v>
      </c>
      <c r="D85" s="31">
        <v>68839</v>
      </c>
      <c r="E85" s="29">
        <v>1.0264672551592509</v>
      </c>
      <c r="F85" s="31">
        <v>23980</v>
      </c>
      <c r="G85" s="29">
        <f>F85/D85</f>
        <v>0.3483490463254841</v>
      </c>
      <c r="H85" s="32">
        <v>2.9</v>
      </c>
    </row>
    <row r="86" spans="1:8" ht="13.5" customHeight="1">
      <c r="A86" s="26"/>
      <c r="B86" s="26">
        <v>2017</v>
      </c>
      <c r="C86" s="31">
        <v>62603</v>
      </c>
      <c r="D86" s="31">
        <v>60110</v>
      </c>
      <c r="E86" s="29">
        <v>0.9601776272702586</v>
      </c>
      <c r="F86" s="31">
        <v>20813</v>
      </c>
      <c r="G86" s="29">
        <v>0.3462485443353851</v>
      </c>
      <c r="H86" s="32">
        <v>2.4148108398175476</v>
      </c>
    </row>
    <row r="87" spans="1:8" ht="13.5" customHeight="1">
      <c r="A87" s="59"/>
      <c r="B87" s="59"/>
      <c r="C87" s="61"/>
      <c r="D87" s="61"/>
      <c r="E87" s="61"/>
      <c r="F87" s="62"/>
      <c r="G87" s="62"/>
      <c r="H87" s="63"/>
    </row>
    <row r="88" spans="1:8" ht="13.5" customHeight="1">
      <c r="A88" s="42"/>
      <c r="B88" s="42"/>
      <c r="C88" s="10" t="s">
        <v>24</v>
      </c>
      <c r="D88" s="10"/>
      <c r="E88" s="10"/>
      <c r="F88" s="10"/>
      <c r="G88" s="10"/>
      <c r="H88" s="10"/>
    </row>
    <row r="89" spans="1:8" ht="33.75" customHeight="1">
      <c r="A89" s="11" t="s">
        <v>2</v>
      </c>
      <c r="B89" s="69" t="s">
        <v>3</v>
      </c>
      <c r="C89" s="10" t="s">
        <v>25</v>
      </c>
      <c r="D89" s="10" t="s">
        <v>5</v>
      </c>
      <c r="E89" s="10" t="s">
        <v>27</v>
      </c>
      <c r="F89" s="10" t="s">
        <v>23</v>
      </c>
      <c r="G89" s="10" t="s">
        <v>8</v>
      </c>
      <c r="H89" s="10" t="s">
        <v>9</v>
      </c>
    </row>
    <row r="90" spans="1:8" ht="13.5" customHeight="1">
      <c r="A90" s="1" t="s">
        <v>10</v>
      </c>
      <c r="B90" s="71">
        <v>2019</v>
      </c>
      <c r="C90" s="20">
        <v>18573</v>
      </c>
      <c r="D90" s="20">
        <v>9595</v>
      </c>
      <c r="E90" s="18">
        <f aca="true" t="shared" si="0" ref="E90:E91">D90/C90</f>
        <v>0.5166101329887471</v>
      </c>
      <c r="F90" s="20">
        <v>4746</v>
      </c>
      <c r="G90" s="18">
        <f aca="true" t="shared" si="1" ref="G90:G91">F90/D90</f>
        <v>0.4946326211568525</v>
      </c>
      <c r="H90" s="21">
        <v>2.3</v>
      </c>
    </row>
    <row r="91" spans="2:8" s="3" customFormat="1" ht="13.5" customHeight="1">
      <c r="B91" s="1">
        <v>2018</v>
      </c>
      <c r="C91" s="20">
        <v>19790</v>
      </c>
      <c r="D91" s="20">
        <v>18879</v>
      </c>
      <c r="E91" s="18">
        <f t="shared" si="0"/>
        <v>0.953966649823143</v>
      </c>
      <c r="F91" s="20">
        <v>8313</v>
      </c>
      <c r="G91" s="18">
        <f t="shared" si="1"/>
        <v>0.440330525981249</v>
      </c>
      <c r="H91" s="21">
        <v>3.2</v>
      </c>
    </row>
    <row r="92" spans="2:8" ht="13.5" customHeight="1">
      <c r="B92" s="1">
        <v>2017</v>
      </c>
      <c r="C92" s="20">
        <v>18843</v>
      </c>
      <c r="D92" s="20">
        <v>15797</v>
      </c>
      <c r="E92" s="18">
        <v>0.8383484583134321</v>
      </c>
      <c r="F92" s="20">
        <v>5307</v>
      </c>
      <c r="G92" s="18">
        <v>0.3359498638982085</v>
      </c>
      <c r="H92" s="21">
        <v>2.109982856389292</v>
      </c>
    </row>
    <row r="93" spans="3:8" ht="13.5" customHeight="1">
      <c r="C93" s="20"/>
      <c r="D93" s="20"/>
      <c r="E93" s="18"/>
      <c r="F93" s="20"/>
      <c r="G93" s="18"/>
      <c r="H93" s="21"/>
    </row>
    <row r="94" spans="1:8" ht="13.5" customHeight="1">
      <c r="A94" s="1" t="s">
        <v>11</v>
      </c>
      <c r="B94" s="71">
        <v>2019</v>
      </c>
      <c r="C94" s="20">
        <v>9377</v>
      </c>
      <c r="D94" s="20">
        <v>8680</v>
      </c>
      <c r="E94" s="18">
        <f aca="true" t="shared" si="2" ref="E94:E95">D94/C94</f>
        <v>0.9256691905726778</v>
      </c>
      <c r="F94" s="20">
        <v>5071</v>
      </c>
      <c r="G94" s="18">
        <f aca="true" t="shared" si="3" ref="G94:G95">F94/D94</f>
        <v>0.5842165898617512</v>
      </c>
      <c r="H94" s="21">
        <v>2.1</v>
      </c>
    </row>
    <row r="95" spans="2:18" s="3" customFormat="1" ht="13.5" customHeight="1">
      <c r="B95" s="1">
        <v>2018</v>
      </c>
      <c r="C95" s="20">
        <v>11203</v>
      </c>
      <c r="D95" s="20">
        <v>13554</v>
      </c>
      <c r="E95" s="18">
        <f t="shared" si="2"/>
        <v>1.2098545032580559</v>
      </c>
      <c r="F95" s="20">
        <v>8774</v>
      </c>
      <c r="G95" s="18">
        <f t="shared" si="3"/>
        <v>0.6473365796074959</v>
      </c>
      <c r="H95" s="21">
        <v>1.4</v>
      </c>
      <c r="J95" s="45"/>
      <c r="K95" s="45"/>
      <c r="L95" s="45"/>
      <c r="M95" s="45"/>
      <c r="N95" s="45"/>
      <c r="O95" s="45"/>
      <c r="P95" s="45"/>
      <c r="Q95" s="45"/>
      <c r="R95" s="45"/>
    </row>
    <row r="96" spans="2:8" ht="13.5" customHeight="1">
      <c r="B96" s="1">
        <v>2017</v>
      </c>
      <c r="C96" s="20">
        <v>10402.5</v>
      </c>
      <c r="D96" s="20">
        <v>10396</v>
      </c>
      <c r="E96" s="18">
        <v>0.9993751502042778</v>
      </c>
      <c r="F96" s="20">
        <v>5806</v>
      </c>
      <c r="G96" s="18">
        <v>0.5584840323201231</v>
      </c>
      <c r="H96" s="21">
        <v>1.7375033413525796</v>
      </c>
    </row>
    <row r="97" spans="3:8" ht="13.5" customHeight="1">
      <c r="C97" s="20"/>
      <c r="D97" s="20"/>
      <c r="E97" s="18"/>
      <c r="F97" s="20"/>
      <c r="G97" s="18"/>
      <c r="H97" s="21"/>
    </row>
    <row r="98" spans="1:8" ht="13.5" customHeight="1">
      <c r="A98" s="1" t="s">
        <v>12</v>
      </c>
      <c r="B98" s="71">
        <v>2019</v>
      </c>
      <c r="C98" s="20">
        <v>15539</v>
      </c>
      <c r="D98" s="20">
        <v>17366</v>
      </c>
      <c r="E98" s="18">
        <f aca="true" t="shared" si="4" ref="E98:E99">D98/C98</f>
        <v>1.1175751335349766</v>
      </c>
      <c r="F98" s="20">
        <v>9631</v>
      </c>
      <c r="G98" s="18">
        <f aca="true" t="shared" si="5" ref="G98:G99">F98/D98</f>
        <v>0.554589427617183</v>
      </c>
      <c r="H98" s="21">
        <v>2.8</v>
      </c>
    </row>
    <row r="99" spans="2:8" s="3" customFormat="1" ht="13.5" customHeight="1">
      <c r="B99" s="1">
        <v>2018</v>
      </c>
      <c r="C99" s="20">
        <v>13393</v>
      </c>
      <c r="D99" s="20">
        <v>10787</v>
      </c>
      <c r="E99" s="18">
        <f t="shared" si="4"/>
        <v>0.8054207421787501</v>
      </c>
      <c r="F99" s="20">
        <v>6147</v>
      </c>
      <c r="G99" s="18">
        <f t="shared" si="5"/>
        <v>0.5698526003522759</v>
      </c>
      <c r="H99" s="21">
        <v>3.9</v>
      </c>
    </row>
    <row r="100" spans="2:8" ht="13.5" customHeight="1">
      <c r="B100" s="1">
        <v>2017</v>
      </c>
      <c r="C100" s="20">
        <v>16357.5</v>
      </c>
      <c r="D100" s="20">
        <v>20951</v>
      </c>
      <c r="E100" s="18">
        <v>1.2808191960874216</v>
      </c>
      <c r="F100" s="20">
        <v>10353</v>
      </c>
      <c r="G100" s="18">
        <v>0.494153023722018</v>
      </c>
      <c r="H100" s="21">
        <v>1.7217348528326637</v>
      </c>
    </row>
    <row r="101" spans="3:8" ht="13.5" customHeight="1">
      <c r="C101" s="20"/>
      <c r="D101" s="20"/>
      <c r="E101" s="18"/>
      <c r="F101" s="20"/>
      <c r="G101" s="18"/>
      <c r="H101" s="21"/>
    </row>
    <row r="102" spans="1:8" ht="13.5" customHeight="1">
      <c r="A102" s="1" t="s">
        <v>13</v>
      </c>
      <c r="B102" s="71">
        <v>2019</v>
      </c>
      <c r="C102" s="20">
        <v>11078</v>
      </c>
      <c r="D102" s="20">
        <v>11153</v>
      </c>
      <c r="E102" s="18">
        <f aca="true" t="shared" si="6" ref="E102:E103">D102/C102</f>
        <v>1.0067701751218632</v>
      </c>
      <c r="F102" s="20">
        <v>5685</v>
      </c>
      <c r="G102" s="18">
        <f aca="true" t="shared" si="7" ref="G102:G103">F102/D102</f>
        <v>0.5097283242176993</v>
      </c>
      <c r="H102" s="21">
        <v>2</v>
      </c>
    </row>
    <row r="103" spans="2:256" s="3" customFormat="1" ht="13.5" customHeight="1">
      <c r="B103" s="1">
        <v>2018</v>
      </c>
      <c r="C103" s="20">
        <v>20416</v>
      </c>
      <c r="D103" s="20">
        <v>28107</v>
      </c>
      <c r="E103" s="18">
        <f t="shared" si="6"/>
        <v>1.37671434169279</v>
      </c>
      <c r="F103" s="20">
        <v>11549</v>
      </c>
      <c r="G103" s="18">
        <f t="shared" si="7"/>
        <v>0.4108940833244388</v>
      </c>
      <c r="H103" s="21">
        <v>2.7</v>
      </c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</row>
    <row r="104" spans="2:256" ht="13.5" customHeight="1">
      <c r="B104" s="1">
        <v>2017</v>
      </c>
      <c r="C104" s="20">
        <v>10627.5</v>
      </c>
      <c r="D104" s="20">
        <v>14652</v>
      </c>
      <c r="E104" s="18">
        <v>1.3786873676781934</v>
      </c>
      <c r="F104" s="20">
        <v>6195</v>
      </c>
      <c r="G104" s="18">
        <v>0.4228091728091728</v>
      </c>
      <c r="H104" s="21">
        <v>2.966478789676654</v>
      </c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</row>
    <row r="105" spans="3:256" ht="13.5" customHeight="1">
      <c r="C105" s="20"/>
      <c r="D105" s="20"/>
      <c r="E105" s="18"/>
      <c r="F105" s="20"/>
      <c r="G105" s="18"/>
      <c r="H105" s="21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</row>
    <row r="106" spans="1:256" ht="13.5" customHeight="1">
      <c r="A106" s="1" t="s">
        <v>14</v>
      </c>
      <c r="B106" s="71">
        <v>2019</v>
      </c>
      <c r="C106" s="20">
        <v>4774</v>
      </c>
      <c r="D106" s="20">
        <v>4893</v>
      </c>
      <c r="E106" s="18">
        <f aca="true" t="shared" si="8" ref="E106:E107">D106/C106</f>
        <v>1.0249266862170088</v>
      </c>
      <c r="F106" s="20">
        <v>2811</v>
      </c>
      <c r="G106" s="18">
        <f aca="true" t="shared" si="9" ref="G106:G107">F106/D106</f>
        <v>0.5744941753525444</v>
      </c>
      <c r="H106" s="21">
        <v>1.1</v>
      </c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2:256" s="3" customFormat="1" ht="13.5" customHeight="1">
      <c r="B107" s="1">
        <v>2018</v>
      </c>
      <c r="C107" s="20">
        <v>6695</v>
      </c>
      <c r="D107" s="20">
        <v>8321</v>
      </c>
      <c r="E107" s="18">
        <f t="shared" si="8"/>
        <v>1.2428678117998506</v>
      </c>
      <c r="F107" s="20">
        <v>3626</v>
      </c>
      <c r="G107" s="18">
        <f t="shared" si="9"/>
        <v>0.4357649320995073</v>
      </c>
      <c r="H107" s="21">
        <v>4</v>
      </c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2:256" ht="13.5" customHeight="1">
      <c r="B108" s="1">
        <v>2017</v>
      </c>
      <c r="C108" s="20">
        <v>6694.5</v>
      </c>
      <c r="D108" s="20">
        <v>4519</v>
      </c>
      <c r="E108" s="18">
        <v>0.6750317424751662</v>
      </c>
      <c r="F108" s="20">
        <v>2873</v>
      </c>
      <c r="G108" s="18">
        <v>0.6357601239212215</v>
      </c>
      <c r="H108" s="21">
        <v>2.796847190439868</v>
      </c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</row>
    <row r="109" spans="3:256" ht="13.5" customHeight="1">
      <c r="C109" s="20"/>
      <c r="D109" s="20"/>
      <c r="E109" s="18"/>
      <c r="F109" s="20"/>
      <c r="G109" s="18"/>
      <c r="H109" s="21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</row>
    <row r="110" spans="1:256" ht="13.5" customHeight="1">
      <c r="A110" s="1" t="s">
        <v>15</v>
      </c>
      <c r="B110" s="71">
        <v>2019</v>
      </c>
      <c r="C110" s="20">
        <v>4361</v>
      </c>
      <c r="D110" s="20">
        <v>5231</v>
      </c>
      <c r="E110" s="18">
        <f aca="true" t="shared" si="10" ref="E110:E111">D110/C110</f>
        <v>1.199495528548498</v>
      </c>
      <c r="F110" s="20">
        <v>3748</v>
      </c>
      <c r="G110" s="18">
        <f aca="true" t="shared" si="11" ref="G110:G111">F110/D110</f>
        <v>0.7164978015675779</v>
      </c>
      <c r="H110" s="21">
        <v>1.1</v>
      </c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2:256" s="3" customFormat="1" ht="13.5" customHeight="1">
      <c r="B111" s="1">
        <v>2018</v>
      </c>
      <c r="C111" s="20">
        <v>4428</v>
      </c>
      <c r="D111" s="20">
        <v>6198</v>
      </c>
      <c r="E111" s="18">
        <f t="shared" si="10"/>
        <v>1.399728997289973</v>
      </c>
      <c r="F111" s="20">
        <v>4138</v>
      </c>
      <c r="G111" s="18">
        <f t="shared" si="11"/>
        <v>0.6676347208777025</v>
      </c>
      <c r="H111" s="21">
        <v>2.7</v>
      </c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</row>
    <row r="112" spans="2:256" ht="13.5" customHeight="1">
      <c r="B112" s="1">
        <v>2017</v>
      </c>
      <c r="C112" s="20">
        <v>3641</v>
      </c>
      <c r="D112" s="20">
        <v>2813</v>
      </c>
      <c r="E112" s="18">
        <v>0.7725899478165339</v>
      </c>
      <c r="F112" s="20">
        <v>1892</v>
      </c>
      <c r="G112" s="18">
        <v>0.6725915392819054</v>
      </c>
      <c r="H112" s="21">
        <v>1.8979833926453142</v>
      </c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</row>
    <row r="113" spans="3:256" ht="13.5" customHeight="1">
      <c r="C113" s="20"/>
      <c r="D113" s="20"/>
      <c r="E113" s="18"/>
      <c r="F113" s="20"/>
      <c r="G113" s="18"/>
      <c r="H113" s="21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</row>
    <row r="114" spans="1:256" ht="13.5" customHeight="1">
      <c r="A114" s="1" t="s">
        <v>16</v>
      </c>
      <c r="B114" s="71">
        <v>2019</v>
      </c>
      <c r="C114" s="20">
        <v>17167</v>
      </c>
      <c r="D114" s="20">
        <v>21031</v>
      </c>
      <c r="E114" s="18">
        <f aca="true" t="shared" si="12" ref="E114:E115">D114/C114</f>
        <v>1.2250830080969302</v>
      </c>
      <c r="F114" s="20">
        <v>10792</v>
      </c>
      <c r="G114" s="18">
        <f aca="true" t="shared" si="13" ref="G114:G115">F114/D114</f>
        <v>0.5131472588084257</v>
      </c>
      <c r="H114" s="21">
        <v>1.5</v>
      </c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</row>
    <row r="115" spans="2:256" s="3" customFormat="1" ht="13.5" customHeight="1">
      <c r="B115" s="1">
        <v>2018</v>
      </c>
      <c r="C115" s="20">
        <v>17957</v>
      </c>
      <c r="D115" s="20">
        <v>16087</v>
      </c>
      <c r="E115" s="18">
        <f t="shared" si="12"/>
        <v>0.8958623378069833</v>
      </c>
      <c r="F115" s="20">
        <v>9835</v>
      </c>
      <c r="G115" s="18">
        <f t="shared" si="13"/>
        <v>0.611363212531858</v>
      </c>
      <c r="H115" s="21">
        <v>2.1</v>
      </c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</row>
    <row r="116" spans="2:256" ht="13.5" customHeight="1">
      <c r="B116" s="1">
        <v>2017</v>
      </c>
      <c r="C116" s="20">
        <v>22101</v>
      </c>
      <c r="D116" s="20">
        <v>28277</v>
      </c>
      <c r="E116" s="18">
        <v>1.2794443690330755</v>
      </c>
      <c r="F116" s="20">
        <v>15225</v>
      </c>
      <c r="G116" s="18">
        <v>0.5384234536902783</v>
      </c>
      <c r="H116" s="21">
        <v>1.1648977478643543</v>
      </c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</row>
    <row r="117" spans="3:256" ht="13.5" customHeight="1">
      <c r="C117" s="20"/>
      <c r="D117" s="20"/>
      <c r="E117" s="18"/>
      <c r="F117" s="20"/>
      <c r="G117" s="18"/>
      <c r="H117" s="21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</row>
    <row r="118" spans="1:256" ht="13.5" customHeight="1">
      <c r="A118" s="1" t="s">
        <v>17</v>
      </c>
      <c r="B118" s="71">
        <v>2019</v>
      </c>
      <c r="C118" s="20">
        <v>5365</v>
      </c>
      <c r="D118" s="20">
        <v>2754</v>
      </c>
      <c r="E118" s="18">
        <f aca="true" t="shared" si="14" ref="E118:E119">D118/C118</f>
        <v>0.513327120223672</v>
      </c>
      <c r="F118" s="20">
        <v>1688</v>
      </c>
      <c r="G118" s="18">
        <f aca="true" t="shared" si="15" ref="G118:G119">F118/D118</f>
        <v>0.6129266521423384</v>
      </c>
      <c r="H118" s="21">
        <v>1.8</v>
      </c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</row>
    <row r="119" spans="2:256" s="3" customFormat="1" ht="13.5" customHeight="1">
      <c r="B119" s="1">
        <v>2018</v>
      </c>
      <c r="C119" s="20">
        <v>5056</v>
      </c>
      <c r="D119" s="20">
        <v>4846</v>
      </c>
      <c r="E119" s="18">
        <f t="shared" si="14"/>
        <v>0.9584651898734177</v>
      </c>
      <c r="F119" s="20">
        <v>2294</v>
      </c>
      <c r="G119" s="18">
        <f t="shared" si="15"/>
        <v>0.4733801073049938</v>
      </c>
      <c r="H119" s="21">
        <v>1.1</v>
      </c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</row>
    <row r="120" spans="2:256" ht="13.5" customHeight="1">
      <c r="B120" s="1">
        <v>2017</v>
      </c>
      <c r="C120" s="20">
        <v>6510</v>
      </c>
      <c r="D120" s="20">
        <v>6742</v>
      </c>
      <c r="E120" s="18">
        <v>1.0356374807987712</v>
      </c>
      <c r="F120" s="20">
        <v>4037</v>
      </c>
      <c r="G120" s="18">
        <v>0.5987837436962326</v>
      </c>
      <c r="H120" s="21">
        <v>2.6128266033254155</v>
      </c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</row>
    <row r="121" spans="3:256" ht="13.5" customHeight="1">
      <c r="C121" s="20"/>
      <c r="D121" s="20"/>
      <c r="E121" s="18"/>
      <c r="F121" s="20"/>
      <c r="G121" s="18"/>
      <c r="H121" s="21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</row>
    <row r="122" spans="1:256" ht="13.5" customHeight="1">
      <c r="A122" s="1" t="s">
        <v>18</v>
      </c>
      <c r="B122" s="71">
        <v>2019</v>
      </c>
      <c r="C122" s="20">
        <v>18662</v>
      </c>
      <c r="D122" s="20">
        <v>17926</v>
      </c>
      <c r="E122" s="18">
        <f aca="true" t="shared" si="16" ref="E122:E123">D122/C122</f>
        <v>0.9605615689636695</v>
      </c>
      <c r="F122" s="20">
        <v>7098</v>
      </c>
      <c r="G122" s="18">
        <f aca="true" t="shared" si="17" ref="G122:G123">F122/D122</f>
        <v>0.39596117371415823</v>
      </c>
      <c r="H122" s="21">
        <v>0.4</v>
      </c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</row>
    <row r="123" spans="2:256" s="3" customFormat="1" ht="13.5" customHeight="1">
      <c r="B123" s="1">
        <v>2018</v>
      </c>
      <c r="C123" s="20">
        <v>23000</v>
      </c>
      <c r="D123" s="20">
        <v>23541</v>
      </c>
      <c r="E123" s="18">
        <f t="shared" si="16"/>
        <v>1.0235217391304348</v>
      </c>
      <c r="F123" s="20">
        <v>9406</v>
      </c>
      <c r="G123" s="18">
        <f t="shared" si="17"/>
        <v>0.39955821757784293</v>
      </c>
      <c r="H123" s="21">
        <v>0.8</v>
      </c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</row>
    <row r="124" spans="2:256" ht="13.5" customHeight="1">
      <c r="B124" s="1">
        <v>2017</v>
      </c>
      <c r="C124" s="20">
        <v>20081.5</v>
      </c>
      <c r="D124" s="20">
        <v>17298</v>
      </c>
      <c r="E124" s="18">
        <v>0.8613898364166024</v>
      </c>
      <c r="F124" s="20">
        <v>6232</v>
      </c>
      <c r="G124" s="18">
        <v>0.36027286391490343</v>
      </c>
      <c r="H124" s="21">
        <v>1.5035333032626672</v>
      </c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</row>
    <row r="125" spans="3:256" ht="13.5" customHeight="1">
      <c r="C125" s="20"/>
      <c r="D125" s="20"/>
      <c r="E125" s="18"/>
      <c r="F125" s="20"/>
      <c r="G125" s="18"/>
      <c r="H125" s="21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</row>
    <row r="126" spans="1:256" ht="13.5" customHeight="1">
      <c r="A126" s="26" t="s">
        <v>19</v>
      </c>
      <c r="B126" s="26">
        <v>2019</v>
      </c>
      <c r="C126" s="30">
        <f>C122+C118+C114+C110+C106+C102+C98+C94+C90</f>
        <v>104896</v>
      </c>
      <c r="D126" s="31">
        <f>D122+D118+D114+D110+D106+D102+D98+D94+D90</f>
        <v>98629</v>
      </c>
      <c r="E126" s="29">
        <f aca="true" t="shared" si="18" ref="E126:E127">D126/C126</f>
        <v>0.9402551098230628</v>
      </c>
      <c r="F126" s="31">
        <f>F122+F118+F114+F110+F106+F102+F98+F94+F90</f>
        <v>51270</v>
      </c>
      <c r="G126" s="29">
        <f aca="true" t="shared" si="19" ref="G126:G127">F126/D126</f>
        <v>0.5198268257814639</v>
      </c>
      <c r="H126" s="32">
        <v>2.1</v>
      </c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</row>
    <row r="127" spans="1:256" ht="13.5" customHeight="1">
      <c r="A127" s="26"/>
      <c r="B127" s="26">
        <v>2018</v>
      </c>
      <c r="C127" s="31">
        <v>121938</v>
      </c>
      <c r="D127" s="31">
        <v>130320</v>
      </c>
      <c r="E127" s="29">
        <f t="shared" si="18"/>
        <v>1.0687398513998918</v>
      </c>
      <c r="F127" s="31">
        <v>64082</v>
      </c>
      <c r="G127" s="29">
        <f t="shared" si="19"/>
        <v>0.4917280540208717</v>
      </c>
      <c r="H127" s="32">
        <v>2.3</v>
      </c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</row>
    <row r="128" spans="1:256" ht="13.5" customHeight="1">
      <c r="A128" s="64"/>
      <c r="B128" s="64">
        <v>2017</v>
      </c>
      <c r="C128" s="66">
        <v>115258.5</v>
      </c>
      <c r="D128" s="66">
        <v>121445</v>
      </c>
      <c r="E128" s="67">
        <v>1.0536750001084518</v>
      </c>
      <c r="F128" s="66">
        <v>57920</v>
      </c>
      <c r="G128" s="67">
        <v>0.47692371032154474</v>
      </c>
      <c r="H128" s="68">
        <v>1.9210423742970097</v>
      </c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</row>
    <row r="129" spans="1:8" ht="13.5" customHeight="1">
      <c r="A129" s="42"/>
      <c r="B129" s="42"/>
      <c r="C129" s="25"/>
      <c r="D129" s="25"/>
      <c r="E129" s="25"/>
      <c r="F129" s="53"/>
      <c r="G129" s="53"/>
      <c r="H129" s="54"/>
    </row>
    <row r="130" spans="1:8" ht="13.5" customHeight="1">
      <c r="A130" s="55" t="s">
        <v>33</v>
      </c>
      <c r="B130" s="42"/>
      <c r="C130" s="25"/>
      <c r="D130" s="25"/>
      <c r="E130" s="25"/>
      <c r="F130" s="53"/>
      <c r="G130" s="53"/>
      <c r="H130" s="54"/>
    </row>
    <row r="131" spans="1:2" s="57" customFormat="1" ht="13.5" customHeight="1">
      <c r="A131" s="55" t="s">
        <v>42</v>
      </c>
      <c r="B131" s="55"/>
    </row>
    <row r="132" spans="1:2" s="57" customFormat="1" ht="13.5" customHeight="1">
      <c r="A132" s="55"/>
      <c r="B132" s="55"/>
    </row>
    <row r="133" spans="1:2" s="57" customFormat="1" ht="13.5" customHeight="1">
      <c r="A133" s="58" t="s">
        <v>43</v>
      </c>
      <c r="B133" s="55"/>
    </row>
    <row r="134" spans="1:2" s="57" customFormat="1" ht="13.5" customHeight="1">
      <c r="A134" s="55"/>
      <c r="B134" s="55"/>
    </row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</sheetData>
  <sheetProtection selectLockedCells="1" selectUnlockedCells="1"/>
  <mergeCells count="3">
    <mergeCell ref="C3:H3"/>
    <mergeCell ref="C46:H46"/>
    <mergeCell ref="C88:H88"/>
  </mergeCells>
  <printOptions/>
  <pageMargins left="0.7" right="0.7" top="0.75" bottom="0.75" header="0.5118055555555555" footer="0.5118055555555555"/>
  <pageSetup horizontalDpi="300" verticalDpi="300" orientation="landscape" scale="75"/>
  <rowBreaks count="3" manualBreakCount="3">
    <brk id="44" max="255" man="1"/>
    <brk id="87" max="255" man="1"/>
    <brk id="1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6"/>
  <sheetViews>
    <sheetView workbookViewId="0" topLeftCell="A40">
      <selection activeCell="A1" sqref="A1"/>
    </sheetView>
  </sheetViews>
  <sheetFormatPr defaultColWidth="9.140625" defaultRowHeight="12.75"/>
  <cols>
    <col min="1" max="1" width="29.421875" style="1" customWidth="1"/>
    <col min="2" max="2" width="10.00390625" style="1" customWidth="1"/>
    <col min="3" max="3" width="15.7109375" style="3" customWidth="1"/>
    <col min="4" max="7" width="14.7109375" style="3" customWidth="1"/>
    <col min="8" max="8" width="15.7109375" style="3" customWidth="1"/>
    <col min="9" max="9" width="3.7109375" style="3" customWidth="1"/>
    <col min="10" max="16384" width="9.140625" style="3" customWidth="1"/>
  </cols>
  <sheetData>
    <row r="1" spans="1:8" ht="18" customHeight="1">
      <c r="A1" s="4" t="s">
        <v>44</v>
      </c>
      <c r="B1" s="4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2:8" ht="18" customHeight="1">
      <c r="B3" s="42"/>
      <c r="C3" s="10" t="s">
        <v>1</v>
      </c>
      <c r="D3" s="10"/>
      <c r="E3" s="10"/>
      <c r="F3" s="10"/>
      <c r="G3" s="10"/>
      <c r="H3" s="10"/>
    </row>
    <row r="4" spans="1:8" ht="39" customHeight="1">
      <c r="A4" s="11" t="s">
        <v>2</v>
      </c>
      <c r="B4" s="69" t="s">
        <v>3</v>
      </c>
      <c r="C4" s="10" t="s">
        <v>45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ht="18" customHeight="1">
      <c r="A5" s="1" t="s">
        <v>10</v>
      </c>
      <c r="B5" s="1">
        <v>2018</v>
      </c>
      <c r="C5" s="20">
        <v>59790</v>
      </c>
      <c r="D5" s="20">
        <f>59359+147</f>
        <v>59506</v>
      </c>
      <c r="E5" s="18">
        <v>0.995</v>
      </c>
      <c r="F5" s="20">
        <v>30929</v>
      </c>
      <c r="G5" s="18">
        <v>0.52</v>
      </c>
      <c r="H5" s="21">
        <v>8.8</v>
      </c>
    </row>
    <row r="6" spans="2:8" ht="12.75" customHeight="1">
      <c r="B6" s="1">
        <v>2017</v>
      </c>
      <c r="C6" s="20">
        <v>61819</v>
      </c>
      <c r="D6" s="20">
        <f>63408+424</f>
        <v>63832</v>
      </c>
      <c r="E6" s="18">
        <v>1.0325628043158253</v>
      </c>
      <c r="F6" s="20">
        <v>32006</v>
      </c>
      <c r="G6" s="18">
        <v>0.5047628059550845</v>
      </c>
      <c r="H6" s="21">
        <v>5.191156711860267</v>
      </c>
    </row>
    <row r="7" spans="2:8" ht="12.75" customHeight="1">
      <c r="B7" s="1">
        <v>2016</v>
      </c>
      <c r="C7" s="20">
        <v>61916.5</v>
      </c>
      <c r="D7" s="20">
        <v>61214</v>
      </c>
      <c r="E7" s="18">
        <v>0.9886540744389621</v>
      </c>
      <c r="F7" s="20">
        <v>33818</v>
      </c>
      <c r="G7" s="18">
        <v>0.5524553206782762</v>
      </c>
      <c r="H7" s="21">
        <v>5.58873972440712</v>
      </c>
    </row>
    <row r="8" spans="1:8" ht="18" customHeight="1">
      <c r="A8" s="1" t="s">
        <v>11</v>
      </c>
      <c r="B8" s="1">
        <v>2018</v>
      </c>
      <c r="C8" s="20">
        <v>19556</v>
      </c>
      <c r="D8" s="20">
        <f>19664+91</f>
        <v>19755</v>
      </c>
      <c r="E8" s="18">
        <v>1.01</v>
      </c>
      <c r="F8" s="20">
        <v>13454</v>
      </c>
      <c r="G8" s="18">
        <v>0.681</v>
      </c>
      <c r="H8" s="21">
        <v>5.8</v>
      </c>
    </row>
    <row r="9" spans="2:8" ht="12.75" customHeight="1">
      <c r="B9" s="1">
        <v>2017</v>
      </c>
      <c r="C9" s="20">
        <v>21925</v>
      </c>
      <c r="D9" s="20">
        <f>24226+67</f>
        <v>24293</v>
      </c>
      <c r="E9" s="18">
        <v>1.108</v>
      </c>
      <c r="F9" s="20">
        <v>13879</v>
      </c>
      <c r="G9" s="18">
        <v>0.573</v>
      </c>
      <c r="H9" s="21">
        <v>3.3005668364784384</v>
      </c>
    </row>
    <row r="10" spans="2:8" ht="12.75" customHeight="1">
      <c r="B10" s="1">
        <v>2016</v>
      </c>
      <c r="C10" s="20">
        <v>21789</v>
      </c>
      <c r="D10" s="20">
        <v>23441</v>
      </c>
      <c r="E10" s="18">
        <v>1.0758180733397587</v>
      </c>
      <c r="F10" s="20">
        <v>14578</v>
      </c>
      <c r="G10" s="18">
        <v>0.6219017959984642</v>
      </c>
      <c r="H10" s="21">
        <v>2.8124571271779395</v>
      </c>
    </row>
    <row r="11" spans="1:8" ht="18" customHeight="1">
      <c r="A11" s="1" t="s">
        <v>12</v>
      </c>
      <c r="B11" s="1">
        <v>2018</v>
      </c>
      <c r="C11" s="20">
        <v>39780</v>
      </c>
      <c r="D11" s="20">
        <f>39937+206</f>
        <v>40143</v>
      </c>
      <c r="E11" s="18">
        <v>1.009</v>
      </c>
      <c r="F11" s="20">
        <v>22995</v>
      </c>
      <c r="G11" s="18">
        <v>0.573</v>
      </c>
      <c r="H11" s="21">
        <v>6.1</v>
      </c>
    </row>
    <row r="12" spans="2:8" ht="12.75" customHeight="1">
      <c r="B12" s="1">
        <v>2017</v>
      </c>
      <c r="C12" s="20">
        <v>42763</v>
      </c>
      <c r="D12" s="20">
        <f>45189+530</f>
        <v>45719</v>
      </c>
      <c r="E12" s="18">
        <v>1.069</v>
      </c>
      <c r="F12" s="20">
        <v>21182</v>
      </c>
      <c r="G12" s="18">
        <v>0.469</v>
      </c>
      <c r="H12" s="21">
        <v>4.760814831769284</v>
      </c>
    </row>
    <row r="13" spans="2:8" ht="12.75" customHeight="1">
      <c r="B13" s="1">
        <v>2016</v>
      </c>
      <c r="C13" s="20">
        <v>42654</v>
      </c>
      <c r="D13" s="20">
        <v>24170</v>
      </c>
      <c r="E13" s="18">
        <v>0.5666525999906222</v>
      </c>
      <c r="F13" s="20">
        <v>17714</v>
      </c>
      <c r="G13" s="18">
        <v>0.7328920148944973</v>
      </c>
      <c r="H13" s="21">
        <v>4.290391780512589</v>
      </c>
    </row>
    <row r="14" spans="1:8" ht="18" customHeight="1">
      <c r="A14" s="1" t="s">
        <v>13</v>
      </c>
      <c r="B14" s="1">
        <v>2018</v>
      </c>
      <c r="C14" s="20">
        <v>43966</v>
      </c>
      <c r="D14" s="20">
        <f>44348+346</f>
        <v>44694</v>
      </c>
      <c r="E14" s="18">
        <v>1.016</v>
      </c>
      <c r="F14" s="20">
        <v>26995</v>
      </c>
      <c r="G14" s="18">
        <v>0.604</v>
      </c>
      <c r="H14" s="21">
        <v>6</v>
      </c>
    </row>
    <row r="15" spans="2:8" ht="12.75" customHeight="1">
      <c r="B15" s="1">
        <v>2017</v>
      </c>
      <c r="C15" s="20">
        <v>37691</v>
      </c>
      <c r="D15" s="20">
        <f>24705+416</f>
        <v>25121</v>
      </c>
      <c r="E15" s="18">
        <v>0.666</v>
      </c>
      <c r="F15" s="20">
        <v>16951</v>
      </c>
      <c r="G15" s="18">
        <v>0.686</v>
      </c>
      <c r="H15" s="21">
        <v>4.892757580929624</v>
      </c>
    </row>
    <row r="16" spans="1:9" ht="12.75" customHeight="1">
      <c r="A16" s="72"/>
      <c r="B16" s="1">
        <v>2016</v>
      </c>
      <c r="C16" s="20">
        <v>37430.5</v>
      </c>
      <c r="D16" s="20">
        <v>25747</v>
      </c>
      <c r="E16" s="18">
        <v>0.6878615033194855</v>
      </c>
      <c r="F16" s="20">
        <v>19418</v>
      </c>
      <c r="G16" s="18">
        <v>0.7541849535868257</v>
      </c>
      <c r="H16" s="21">
        <v>2.471933257802039</v>
      </c>
      <c r="I16" s="25"/>
    </row>
    <row r="17" spans="1:9" ht="18" customHeight="1">
      <c r="A17" s="1" t="s">
        <v>14</v>
      </c>
      <c r="B17" s="1">
        <v>2018</v>
      </c>
      <c r="C17" s="20">
        <v>24892</v>
      </c>
      <c r="D17" s="20">
        <f>16683+142</f>
        <v>16825</v>
      </c>
      <c r="E17" s="18">
        <v>0.676</v>
      </c>
      <c r="F17" s="20">
        <v>10590</v>
      </c>
      <c r="G17" s="18">
        <v>0.629</v>
      </c>
      <c r="H17" s="21">
        <v>3.6</v>
      </c>
      <c r="I17" s="25"/>
    </row>
    <row r="18" spans="2:9" ht="12.75" customHeight="1">
      <c r="B18" s="1">
        <v>2017</v>
      </c>
      <c r="C18" s="20">
        <v>25321</v>
      </c>
      <c r="D18" s="20">
        <f>25586+198</f>
        <v>25784</v>
      </c>
      <c r="E18" s="18">
        <v>1.018</v>
      </c>
      <c r="F18" s="20">
        <v>12964</v>
      </c>
      <c r="G18" s="18">
        <v>0.507</v>
      </c>
      <c r="H18" s="21">
        <v>5.205582798943795</v>
      </c>
      <c r="I18" s="25"/>
    </row>
    <row r="19" spans="2:9" ht="12.75" customHeight="1">
      <c r="B19" s="1">
        <v>2016</v>
      </c>
      <c r="C19" s="20">
        <v>25509</v>
      </c>
      <c r="D19" s="20">
        <v>18996</v>
      </c>
      <c r="E19" s="18">
        <v>0.7446783488180642</v>
      </c>
      <c r="F19" s="20">
        <v>13297</v>
      </c>
      <c r="G19" s="18">
        <v>0.6999894714676774</v>
      </c>
      <c r="H19" s="21">
        <v>3.3090170715198917</v>
      </c>
      <c r="I19" s="25"/>
    </row>
    <row r="20" spans="1:9" ht="18" customHeight="1">
      <c r="A20" s="1" t="s">
        <v>15</v>
      </c>
      <c r="B20" s="1">
        <v>2018</v>
      </c>
      <c r="C20" s="20">
        <v>32751</v>
      </c>
      <c r="D20" s="20">
        <f>31499+153</f>
        <v>31652</v>
      </c>
      <c r="E20" s="18">
        <v>0.966</v>
      </c>
      <c r="F20" s="20">
        <v>21680</v>
      </c>
      <c r="G20" s="18">
        <v>0.685</v>
      </c>
      <c r="H20" s="21">
        <v>4.2</v>
      </c>
      <c r="I20" s="25"/>
    </row>
    <row r="21" spans="2:9" ht="12.75" customHeight="1">
      <c r="B21" s="1">
        <v>2017</v>
      </c>
      <c r="C21" s="20">
        <v>37465</v>
      </c>
      <c r="D21" s="20">
        <f>41983+184</f>
        <v>42167</v>
      </c>
      <c r="E21" s="18">
        <v>1.126</v>
      </c>
      <c r="F21" s="20">
        <v>20369</v>
      </c>
      <c r="G21" s="18">
        <v>0.485</v>
      </c>
      <c r="H21" s="21">
        <v>2.61381997908944</v>
      </c>
      <c r="I21" s="25"/>
    </row>
    <row r="22" spans="2:9" ht="12.75" customHeight="1">
      <c r="B22" s="1">
        <v>2016</v>
      </c>
      <c r="C22" s="20">
        <v>37078.5</v>
      </c>
      <c r="D22" s="20">
        <v>34073</v>
      </c>
      <c r="E22" s="18">
        <v>0.9189422441576655</v>
      </c>
      <c r="F22" s="20">
        <v>21291</v>
      </c>
      <c r="G22" s="18">
        <v>0.6248642620256508</v>
      </c>
      <c r="H22" s="21">
        <v>3.240805974355361</v>
      </c>
      <c r="I22" s="25"/>
    </row>
    <row r="23" spans="1:9" ht="18" customHeight="1">
      <c r="A23" s="1" t="s">
        <v>32</v>
      </c>
      <c r="B23" s="1">
        <v>2018</v>
      </c>
      <c r="C23" s="20">
        <v>40729</v>
      </c>
      <c r="D23" s="20">
        <f>33471+49</f>
        <v>33520</v>
      </c>
      <c r="E23" s="18">
        <v>0.823</v>
      </c>
      <c r="F23" s="20">
        <v>21093</v>
      </c>
      <c r="G23" s="18">
        <v>0.629</v>
      </c>
      <c r="H23" s="21">
        <v>4.4</v>
      </c>
      <c r="I23" s="25"/>
    </row>
    <row r="24" spans="2:9" ht="12.75" customHeight="1">
      <c r="B24" s="1">
        <v>2017</v>
      </c>
      <c r="C24" s="20">
        <v>40391</v>
      </c>
      <c r="D24" s="20">
        <f>36179+17</f>
        <v>36196</v>
      </c>
      <c r="E24" s="18">
        <v>0.896</v>
      </c>
      <c r="F24" s="20">
        <v>24008</v>
      </c>
      <c r="G24" s="18">
        <v>0.664</v>
      </c>
      <c r="H24" s="21">
        <v>5.714018078778512</v>
      </c>
      <c r="I24" s="25"/>
    </row>
    <row r="25" spans="2:9" ht="12.75" customHeight="1">
      <c r="B25" s="1">
        <v>2016</v>
      </c>
      <c r="C25" s="20">
        <v>39993.5</v>
      </c>
      <c r="D25" s="20">
        <v>35392</v>
      </c>
      <c r="E25" s="18">
        <v>0.8849438033680473</v>
      </c>
      <c r="F25" s="20">
        <v>23279</v>
      </c>
      <c r="G25" s="18">
        <v>0.657747513562387</v>
      </c>
      <c r="H25" s="21">
        <v>5.326689290777095</v>
      </c>
      <c r="I25" s="25"/>
    </row>
    <row r="26" spans="1:9" ht="18" customHeight="1">
      <c r="A26" s="1" t="s">
        <v>17</v>
      </c>
      <c r="B26" s="1">
        <v>2018</v>
      </c>
      <c r="C26" s="20">
        <v>15691.75</v>
      </c>
      <c r="D26" s="20">
        <f>14951+56</f>
        <v>15007</v>
      </c>
      <c r="E26" s="18">
        <v>0.956</v>
      </c>
      <c r="F26" s="20">
        <v>9723</v>
      </c>
      <c r="G26" s="18">
        <v>0.648</v>
      </c>
      <c r="H26" s="21">
        <v>6.6</v>
      </c>
      <c r="I26" s="25"/>
    </row>
    <row r="27" spans="1:9" ht="12.75" customHeight="1">
      <c r="A27" s="72"/>
      <c r="B27" s="1">
        <v>2017</v>
      </c>
      <c r="C27" s="20">
        <v>15142</v>
      </c>
      <c r="D27" s="20">
        <f>13963+63</f>
        <v>14026</v>
      </c>
      <c r="E27" s="18">
        <v>0.926</v>
      </c>
      <c r="F27" s="20">
        <v>8160</v>
      </c>
      <c r="G27" s="18">
        <v>0.584</v>
      </c>
      <c r="H27" s="21">
        <v>4.917456972251492</v>
      </c>
      <c r="I27" s="25"/>
    </row>
    <row r="28" spans="2:9" ht="12.75" customHeight="1">
      <c r="B28" s="1">
        <v>2016</v>
      </c>
      <c r="C28" s="20">
        <v>15046</v>
      </c>
      <c r="D28" s="20">
        <v>13634</v>
      </c>
      <c r="E28" s="18">
        <v>0.9061544596570517</v>
      </c>
      <c r="F28" s="20">
        <v>9370</v>
      </c>
      <c r="G28" s="18">
        <v>0.6872524570925627</v>
      </c>
      <c r="H28" s="21">
        <v>6.4034151547492</v>
      </c>
      <c r="I28" s="25"/>
    </row>
    <row r="29" spans="1:9" ht="18" customHeight="1">
      <c r="A29" s="1" t="s">
        <v>18</v>
      </c>
      <c r="B29" s="1">
        <v>2018</v>
      </c>
      <c r="C29" s="20">
        <v>26867</v>
      </c>
      <c r="D29" s="20">
        <f>27312+75</f>
        <v>27387</v>
      </c>
      <c r="E29" s="18">
        <v>1.019</v>
      </c>
      <c r="F29" s="20">
        <v>18149</v>
      </c>
      <c r="G29" s="18">
        <v>0.663</v>
      </c>
      <c r="H29" s="21">
        <v>3.3</v>
      </c>
      <c r="I29" s="25"/>
    </row>
    <row r="30" spans="2:9" ht="12.75" customHeight="1">
      <c r="B30" s="1">
        <v>2017</v>
      </c>
      <c r="C30" s="20">
        <v>31848</v>
      </c>
      <c r="D30" s="20">
        <f>36691+125</f>
        <v>36816</v>
      </c>
      <c r="E30" s="18">
        <v>1.156</v>
      </c>
      <c r="F30" s="20">
        <v>16636</v>
      </c>
      <c r="G30" s="18">
        <v>0.453</v>
      </c>
      <c r="H30" s="21">
        <v>4.4428855372383955</v>
      </c>
      <c r="I30" s="25"/>
    </row>
    <row r="31" spans="2:9" ht="12.75" customHeight="1">
      <c r="B31" s="1">
        <v>2016</v>
      </c>
      <c r="C31" s="20">
        <v>31806</v>
      </c>
      <c r="D31" s="20">
        <v>28426</v>
      </c>
      <c r="E31" s="18">
        <v>0.8937307426271772</v>
      </c>
      <c r="F31" s="20">
        <v>17789</v>
      </c>
      <c r="G31" s="18">
        <v>0.625800323647365</v>
      </c>
      <c r="H31" s="21">
        <v>1.8550789813929958</v>
      </c>
      <c r="I31" s="25"/>
    </row>
    <row r="32" spans="1:9" ht="18" customHeight="1">
      <c r="A32" s="26" t="s">
        <v>19</v>
      </c>
      <c r="B32" s="26">
        <v>2018</v>
      </c>
      <c r="C32" s="30">
        <v>304022.75</v>
      </c>
      <c r="D32" s="31">
        <f>287170+1265</f>
        <v>288435</v>
      </c>
      <c r="E32" s="29">
        <v>0.948</v>
      </c>
      <c r="F32" s="31">
        <v>175608</v>
      </c>
      <c r="G32" s="29">
        <v>0.608</v>
      </c>
      <c r="H32" s="32">
        <v>5.7</v>
      </c>
      <c r="I32" s="25"/>
    </row>
    <row r="33" spans="1:9" ht="12.75" customHeight="1">
      <c r="A33" s="26"/>
      <c r="B33" s="26">
        <v>2017</v>
      </c>
      <c r="C33" s="31">
        <v>314363</v>
      </c>
      <c r="D33" s="31">
        <f>311930+2024</f>
        <v>313954</v>
      </c>
      <c r="E33" s="29">
        <v>0.999</v>
      </c>
      <c r="F33" s="31">
        <v>166155</v>
      </c>
      <c r="G33" s="29">
        <v>0.533</v>
      </c>
      <c r="H33" s="32">
        <v>4.599706096701354</v>
      </c>
      <c r="I33" s="25"/>
    </row>
    <row r="34" spans="1:9" ht="12.75" customHeight="1">
      <c r="A34" s="26"/>
      <c r="B34" s="26">
        <v>2016</v>
      </c>
      <c r="C34" s="31">
        <v>313223</v>
      </c>
      <c r="D34" s="31">
        <v>265093</v>
      </c>
      <c r="E34" s="29">
        <v>0.8463395089121808</v>
      </c>
      <c r="F34" s="31">
        <v>170554</v>
      </c>
      <c r="G34" s="29">
        <v>0.643374212068972</v>
      </c>
      <c r="H34" s="32">
        <v>4.010460030254348</v>
      </c>
      <c r="I34" s="25"/>
    </row>
    <row r="35" spans="1:8" ht="12.75">
      <c r="A35" s="59"/>
      <c r="B35" s="59"/>
      <c r="C35" s="61"/>
      <c r="D35" s="61"/>
      <c r="E35" s="61"/>
      <c r="F35" s="62"/>
      <c r="G35" s="62"/>
      <c r="H35" s="63"/>
    </row>
    <row r="36" spans="1:8" ht="12.75">
      <c r="A36" s="59"/>
      <c r="B36" s="59"/>
      <c r="C36" s="61"/>
      <c r="D36" s="61"/>
      <c r="E36" s="61"/>
      <c r="F36" s="62"/>
      <c r="G36" s="62"/>
      <c r="H36" s="63"/>
    </row>
    <row r="37" spans="1:8" ht="18" customHeight="1">
      <c r="A37" s="42"/>
      <c r="B37" s="42"/>
      <c r="C37" s="10" t="s">
        <v>20</v>
      </c>
      <c r="D37" s="10"/>
      <c r="E37" s="10"/>
      <c r="F37" s="10"/>
      <c r="G37" s="10"/>
      <c r="H37" s="10"/>
    </row>
    <row r="38" spans="1:8" ht="39" customHeight="1">
      <c r="A38" s="11" t="s">
        <v>2</v>
      </c>
      <c r="B38" s="69" t="s">
        <v>3</v>
      </c>
      <c r="C38" s="10" t="s">
        <v>21</v>
      </c>
      <c r="D38" s="10" t="s">
        <v>5</v>
      </c>
      <c r="E38" s="10" t="s">
        <v>22</v>
      </c>
      <c r="F38" s="10" t="s">
        <v>23</v>
      </c>
      <c r="G38" s="10" t="s">
        <v>8</v>
      </c>
      <c r="H38" s="10" t="s">
        <v>9</v>
      </c>
    </row>
    <row r="39" spans="1:8" ht="18" customHeight="1">
      <c r="A39" s="1" t="s">
        <v>10</v>
      </c>
      <c r="B39" s="1">
        <v>2018</v>
      </c>
      <c r="C39" s="20">
        <v>12346</v>
      </c>
      <c r="D39" s="20">
        <v>12368</v>
      </c>
      <c r="E39" s="18">
        <v>1.0017819536692045</v>
      </c>
      <c r="F39" s="20">
        <v>4040</v>
      </c>
      <c r="G39" s="18">
        <f>F39/D39</f>
        <v>0.32664941785252266</v>
      </c>
      <c r="H39" s="21">
        <v>3.6</v>
      </c>
    </row>
    <row r="40" spans="2:8" ht="12.75" customHeight="1">
      <c r="B40" s="1">
        <v>2017</v>
      </c>
      <c r="C40" s="20">
        <v>12047</v>
      </c>
      <c r="D40" s="20">
        <v>11970</v>
      </c>
      <c r="E40" s="18">
        <v>0.9936083672283557</v>
      </c>
      <c r="F40" s="20">
        <v>3752</v>
      </c>
      <c r="G40" s="18">
        <v>0.3134502923976608</v>
      </c>
      <c r="H40" s="21">
        <v>1.591089896579157</v>
      </c>
    </row>
    <row r="41" spans="2:8" ht="12.75" customHeight="1">
      <c r="B41" s="1">
        <v>2016</v>
      </c>
      <c r="C41" s="20">
        <v>11682</v>
      </c>
      <c r="D41" s="20">
        <v>13318</v>
      </c>
      <c r="E41" s="18">
        <v>1.140044512925869</v>
      </c>
      <c r="F41" s="20">
        <v>3877</v>
      </c>
      <c r="G41" s="18">
        <v>0.2911097762426791</v>
      </c>
      <c r="H41" s="21">
        <v>3.2635300516725594</v>
      </c>
    </row>
    <row r="42" spans="1:8" ht="18" customHeight="1">
      <c r="A42" s="1" t="s">
        <v>11</v>
      </c>
      <c r="B42" s="1">
        <v>2018</v>
      </c>
      <c r="C42" s="20">
        <v>4473</v>
      </c>
      <c r="D42" s="20">
        <v>4452</v>
      </c>
      <c r="E42" s="18">
        <v>0.9953051643192489</v>
      </c>
      <c r="F42" s="20">
        <v>1701</v>
      </c>
      <c r="G42" s="18">
        <f>F42/D42</f>
        <v>0.38207547169811323</v>
      </c>
      <c r="H42" s="21">
        <v>0</v>
      </c>
    </row>
    <row r="43" spans="2:8" ht="12.75" customHeight="1">
      <c r="B43" s="1">
        <v>2017</v>
      </c>
      <c r="C43" s="20">
        <v>4300</v>
      </c>
      <c r="D43" s="20">
        <v>4292</v>
      </c>
      <c r="E43" s="18">
        <v>0.998139534883721</v>
      </c>
      <c r="F43" s="20">
        <v>1854</v>
      </c>
      <c r="G43" s="18">
        <v>0.4319664492078285</v>
      </c>
      <c r="H43" s="21">
        <v>2.840909090909091</v>
      </c>
    </row>
    <row r="44" spans="2:11" ht="12.75" customHeight="1">
      <c r="B44" s="1">
        <v>2016</v>
      </c>
      <c r="C44" s="20">
        <v>4125</v>
      </c>
      <c r="D44" s="20">
        <v>4542</v>
      </c>
      <c r="E44" s="18">
        <v>1.1010909090909091</v>
      </c>
      <c r="F44" s="20">
        <v>1725</v>
      </c>
      <c r="G44" s="18">
        <v>0.3797886393659181</v>
      </c>
      <c r="H44" s="21">
        <v>3.6199095022624435</v>
      </c>
      <c r="K44" s="45"/>
    </row>
    <row r="45" spans="1:8" ht="18" customHeight="1">
      <c r="A45" s="1" t="s">
        <v>12</v>
      </c>
      <c r="B45" s="1">
        <v>2018</v>
      </c>
      <c r="C45" s="20">
        <v>8357</v>
      </c>
      <c r="D45" s="20">
        <v>8360</v>
      </c>
      <c r="E45" s="18">
        <v>1.0003589804953932</v>
      </c>
      <c r="F45" s="20">
        <v>2704</v>
      </c>
      <c r="G45" s="18">
        <f>F45/D45</f>
        <v>0.32344497607655504</v>
      </c>
      <c r="H45" s="21">
        <v>2.1</v>
      </c>
    </row>
    <row r="46" spans="2:8" ht="12.75" customHeight="1">
      <c r="B46" s="1">
        <v>2017</v>
      </c>
      <c r="C46" s="20">
        <v>8299</v>
      </c>
      <c r="D46" s="20">
        <v>9894</v>
      </c>
      <c r="E46" s="18">
        <v>1.3630557898541993</v>
      </c>
      <c r="F46" s="20">
        <v>3900</v>
      </c>
      <c r="G46" s="18">
        <v>0.34476661951909476</v>
      </c>
      <c r="H46" s="21">
        <v>2.2358859698155396</v>
      </c>
    </row>
    <row r="47" spans="2:8" ht="12.75" customHeight="1">
      <c r="B47" s="1">
        <v>2016</v>
      </c>
      <c r="C47" s="20">
        <v>8165.5</v>
      </c>
      <c r="D47" s="20">
        <v>8017.5</v>
      </c>
      <c r="E47" s="18">
        <v>0.9818749617292266</v>
      </c>
      <c r="F47" s="20">
        <v>2668</v>
      </c>
      <c r="G47" s="18">
        <v>0.3327720611163081</v>
      </c>
      <c r="H47" s="21">
        <v>3.4129692832764507</v>
      </c>
    </row>
    <row r="48" spans="1:8" ht="18" customHeight="1">
      <c r="A48" s="1" t="s">
        <v>13</v>
      </c>
      <c r="B48" s="1">
        <v>2018</v>
      </c>
      <c r="C48" s="20">
        <v>7812</v>
      </c>
      <c r="D48" s="20">
        <v>9894</v>
      </c>
      <c r="E48" s="18">
        <v>1.2665130568356375</v>
      </c>
      <c r="F48" s="20">
        <v>3436</v>
      </c>
      <c r="G48" s="18">
        <f>F48/D48</f>
        <v>0.3472811805134425</v>
      </c>
      <c r="H48" s="21">
        <v>2.1</v>
      </c>
    </row>
    <row r="49" spans="2:8" ht="12.75" customHeight="1">
      <c r="B49" s="1">
        <v>2017</v>
      </c>
      <c r="C49" s="20">
        <v>7896</v>
      </c>
      <c r="D49" s="20">
        <v>8501</v>
      </c>
      <c r="E49" s="18">
        <v>1.0766210739614994</v>
      </c>
      <c r="F49" s="20">
        <v>3022</v>
      </c>
      <c r="G49" s="18">
        <v>0.35548758969532995</v>
      </c>
      <c r="H49" s="21">
        <v>2.5630072618539086</v>
      </c>
    </row>
    <row r="50" spans="1:8" ht="12.75" customHeight="1">
      <c r="A50" s="72"/>
      <c r="B50" s="1">
        <v>2016</v>
      </c>
      <c r="C50" s="20">
        <v>7311</v>
      </c>
      <c r="D50" s="20">
        <v>7692</v>
      </c>
      <c r="E50" s="18">
        <v>1.0521132540008207</v>
      </c>
      <c r="F50" s="20">
        <v>2950</v>
      </c>
      <c r="G50" s="18">
        <v>0.3835153406136245</v>
      </c>
      <c r="H50" s="21">
        <v>1.763668430335097</v>
      </c>
    </row>
    <row r="51" spans="1:8" ht="18" customHeight="1">
      <c r="A51" s="1" t="s">
        <v>14</v>
      </c>
      <c r="B51" s="1">
        <v>2018</v>
      </c>
      <c r="C51" s="20">
        <v>5753</v>
      </c>
      <c r="D51" s="20">
        <v>5776</v>
      </c>
      <c r="E51" s="18">
        <v>1.0039979141317574</v>
      </c>
      <c r="F51" s="20">
        <v>1633</v>
      </c>
      <c r="G51" s="18">
        <f>F51/D51</f>
        <v>0.28272160664819945</v>
      </c>
      <c r="H51" s="21">
        <v>3.9</v>
      </c>
    </row>
    <row r="52" spans="2:8" ht="12.75" customHeight="1">
      <c r="B52" s="1">
        <v>2017</v>
      </c>
      <c r="C52" s="20">
        <v>5015</v>
      </c>
      <c r="D52" s="20">
        <v>5790</v>
      </c>
      <c r="E52" s="18">
        <v>1.1545363908275175</v>
      </c>
      <c r="F52" s="20">
        <v>1657</v>
      </c>
      <c r="G52" s="18">
        <v>0.28618307426597583</v>
      </c>
      <c r="H52" s="21">
        <v>4.807692307692308</v>
      </c>
    </row>
    <row r="53" spans="2:8" ht="12.75" customHeight="1">
      <c r="B53" s="1">
        <v>2016</v>
      </c>
      <c r="C53" s="20">
        <v>4825.5</v>
      </c>
      <c r="D53" s="20">
        <v>5789</v>
      </c>
      <c r="E53" s="18">
        <v>1.1996684281421615</v>
      </c>
      <c r="F53" s="20">
        <v>1747</v>
      </c>
      <c r="G53" s="18">
        <v>0.301779236482985</v>
      </c>
      <c r="H53" s="21">
        <v>8.964143426294822</v>
      </c>
    </row>
    <row r="54" spans="1:14" ht="18" customHeight="1">
      <c r="A54" s="1" t="s">
        <v>15</v>
      </c>
      <c r="B54" s="1">
        <v>2018</v>
      </c>
      <c r="C54" s="20">
        <v>8445.5</v>
      </c>
      <c r="D54" s="20">
        <v>9096</v>
      </c>
      <c r="E54" s="18">
        <v>1.0770232668284885</v>
      </c>
      <c r="F54" s="20">
        <v>3362</v>
      </c>
      <c r="G54" s="18">
        <f>F54/D54</f>
        <v>0.36961301671064206</v>
      </c>
      <c r="H54" s="21">
        <v>4.1</v>
      </c>
      <c r="N54" s="70"/>
    </row>
    <row r="55" spans="2:8" ht="12.75" customHeight="1">
      <c r="B55" s="1">
        <v>2017</v>
      </c>
      <c r="C55" s="20">
        <v>7448</v>
      </c>
      <c r="D55" s="20">
        <v>6227</v>
      </c>
      <c r="E55" s="18">
        <v>0.8360633727175081</v>
      </c>
      <c r="F55" s="20">
        <v>2483</v>
      </c>
      <c r="G55" s="18">
        <v>0.3987473903966597</v>
      </c>
      <c r="H55" s="21">
        <v>1.6411378555798686</v>
      </c>
    </row>
    <row r="56" spans="2:8" ht="12.75" customHeight="1">
      <c r="B56" s="1">
        <v>2016</v>
      </c>
      <c r="C56" s="20">
        <v>7150.5</v>
      </c>
      <c r="D56" s="20">
        <v>7394</v>
      </c>
      <c r="E56" s="18">
        <v>1.034053562687924</v>
      </c>
      <c r="F56" s="20">
        <v>2718</v>
      </c>
      <c r="G56" s="18">
        <v>0.3675953475791182</v>
      </c>
      <c r="H56" s="21">
        <v>1.7678255745433118</v>
      </c>
    </row>
    <row r="57" spans="1:8" ht="18" customHeight="1">
      <c r="A57" s="1" t="s">
        <v>32</v>
      </c>
      <c r="B57" s="1">
        <v>2018</v>
      </c>
      <c r="C57" s="20">
        <v>9632</v>
      </c>
      <c r="D57" s="20">
        <v>10334</v>
      </c>
      <c r="E57" s="18">
        <v>1.0728820598006645</v>
      </c>
      <c r="F57" s="20">
        <v>4747</v>
      </c>
      <c r="G57" s="18">
        <f>F57/D57</f>
        <v>0.45935746080898004</v>
      </c>
      <c r="H57" s="21">
        <v>3.1</v>
      </c>
    </row>
    <row r="58" spans="2:8" ht="12.75" customHeight="1">
      <c r="B58" s="1">
        <v>2017</v>
      </c>
      <c r="C58" s="20">
        <v>8262</v>
      </c>
      <c r="D58" s="20">
        <v>6528</v>
      </c>
      <c r="E58" s="18">
        <v>0.7901234567901234</v>
      </c>
      <c r="F58" s="20">
        <v>2537</v>
      </c>
      <c r="G58" s="18">
        <v>0.38863357843137253</v>
      </c>
      <c r="H58" s="21">
        <v>1.5120967741935483</v>
      </c>
    </row>
    <row r="59" spans="2:8" ht="12.75" customHeight="1">
      <c r="B59" s="1">
        <v>2016</v>
      </c>
      <c r="C59" s="20">
        <v>7965.5</v>
      </c>
      <c r="D59" s="20">
        <v>6781</v>
      </c>
      <c r="E59" s="18">
        <v>0.8512962149268721</v>
      </c>
      <c r="F59" s="20">
        <v>2861</v>
      </c>
      <c r="G59" s="18">
        <v>0.4219141719510397</v>
      </c>
      <c r="H59" s="21">
        <v>3.1446540880503147</v>
      </c>
    </row>
    <row r="60" spans="1:8" ht="18" customHeight="1">
      <c r="A60" s="1" t="s">
        <v>17</v>
      </c>
      <c r="B60" s="1">
        <v>2018</v>
      </c>
      <c r="C60" s="20">
        <v>3626.5</v>
      </c>
      <c r="D60" s="20">
        <v>4038</v>
      </c>
      <c r="E60" s="18">
        <v>1.1134702881566247</v>
      </c>
      <c r="F60" s="20">
        <v>1491</v>
      </c>
      <c r="G60" s="18">
        <f>F60/D60</f>
        <v>0.36924219910846956</v>
      </c>
      <c r="H60" s="21">
        <v>3.3</v>
      </c>
    </row>
    <row r="61" spans="2:8" ht="12.75" customHeight="1">
      <c r="B61" s="1">
        <v>2017</v>
      </c>
      <c r="C61" s="20">
        <v>2934</v>
      </c>
      <c r="D61" s="20">
        <v>4330</v>
      </c>
      <c r="E61" s="18">
        <v>1.4758009543285617</v>
      </c>
      <c r="F61" s="20">
        <v>1290</v>
      </c>
      <c r="G61" s="18">
        <v>0.2979214780600462</v>
      </c>
      <c r="H61" s="21">
        <v>3.432494279176201</v>
      </c>
    </row>
    <row r="62" spans="2:8" ht="12.75" customHeight="1">
      <c r="B62" s="1">
        <v>2016</v>
      </c>
      <c r="C62" s="20">
        <v>2825</v>
      </c>
      <c r="D62" s="20">
        <v>4422</v>
      </c>
      <c r="E62" s="18">
        <v>1.5653097345132743</v>
      </c>
      <c r="F62" s="20">
        <v>1058</v>
      </c>
      <c r="G62" s="18">
        <v>0.2392582541836273</v>
      </c>
      <c r="H62" s="21">
        <v>2.0855057351407718</v>
      </c>
    </row>
    <row r="63" spans="1:8" ht="18" customHeight="1">
      <c r="A63" s="1" t="s">
        <v>18</v>
      </c>
      <c r="B63" s="1">
        <v>2018</v>
      </c>
      <c r="C63" s="20">
        <v>6619</v>
      </c>
      <c r="D63" s="20">
        <v>4521</v>
      </c>
      <c r="E63" s="18">
        <v>0.6830336908898625</v>
      </c>
      <c r="F63" s="20">
        <v>866</v>
      </c>
      <c r="G63" s="18">
        <f>F63/D63</f>
        <v>0.1915505419155054</v>
      </c>
      <c r="H63" s="21">
        <v>0</v>
      </c>
    </row>
    <row r="64" spans="2:8" ht="12.75" customHeight="1">
      <c r="B64" s="1">
        <v>2017</v>
      </c>
      <c r="C64" s="20">
        <v>6402</v>
      </c>
      <c r="D64" s="20">
        <v>1160</v>
      </c>
      <c r="E64" s="18">
        <v>0.18119337706966573</v>
      </c>
      <c r="F64" s="20">
        <v>318</v>
      </c>
      <c r="G64" s="18">
        <v>0.27413793103448275</v>
      </c>
      <c r="H64" s="21">
        <v>12.422360248447204</v>
      </c>
    </row>
    <row r="65" spans="2:8" ht="12.75" customHeight="1">
      <c r="B65" s="1">
        <v>2016</v>
      </c>
      <c r="C65" s="20">
        <v>6332.5</v>
      </c>
      <c r="D65" s="20">
        <v>1343</v>
      </c>
      <c r="E65" s="18">
        <v>0.21208053691275167</v>
      </c>
      <c r="F65" s="20">
        <v>269</v>
      </c>
      <c r="G65" s="18">
        <v>0.20029784065524944</v>
      </c>
      <c r="H65" s="21">
        <v>12.345679012345679</v>
      </c>
    </row>
    <row r="66" spans="1:8" ht="18" customHeight="1">
      <c r="A66" s="26" t="s">
        <v>19</v>
      </c>
      <c r="B66" s="26">
        <v>2018</v>
      </c>
      <c r="C66" s="31">
        <v>67064</v>
      </c>
      <c r="D66" s="31">
        <v>68839</v>
      </c>
      <c r="E66" s="29">
        <v>1.0264672551592509</v>
      </c>
      <c r="F66" s="31">
        <v>23980</v>
      </c>
      <c r="G66" s="29">
        <f>F66/D66</f>
        <v>0.3483490463254841</v>
      </c>
      <c r="H66" s="32">
        <v>2.9</v>
      </c>
    </row>
    <row r="67" spans="1:8" ht="12.75" customHeight="1">
      <c r="A67" s="26"/>
      <c r="B67" s="26">
        <v>2017</v>
      </c>
      <c r="C67" s="31">
        <v>62603</v>
      </c>
      <c r="D67" s="31">
        <v>60110</v>
      </c>
      <c r="E67" s="29">
        <v>0.9601776272702586</v>
      </c>
      <c r="F67" s="31">
        <v>20813</v>
      </c>
      <c r="G67" s="29">
        <v>0.3462485443353851</v>
      </c>
      <c r="H67" s="32">
        <v>2.4148108398175476</v>
      </c>
    </row>
    <row r="68" spans="1:8" ht="12.75" customHeight="1">
      <c r="A68" s="26"/>
      <c r="B68" s="26">
        <v>2016</v>
      </c>
      <c r="C68" s="31">
        <v>60382.5</v>
      </c>
      <c r="D68" s="31">
        <v>59298.5</v>
      </c>
      <c r="E68" s="29">
        <v>0.9820477787438413</v>
      </c>
      <c r="F68" s="31">
        <v>19873</v>
      </c>
      <c r="G68" s="29">
        <v>0.33513495282342726</v>
      </c>
      <c r="H68" s="32">
        <v>3.30169211721007</v>
      </c>
    </row>
    <row r="69" spans="1:8" ht="12.75">
      <c r="A69" s="59"/>
      <c r="B69" s="59"/>
      <c r="C69" s="61"/>
      <c r="D69" s="61"/>
      <c r="E69" s="61"/>
      <c r="F69" s="62"/>
      <c r="G69" s="62"/>
      <c r="H69" s="63"/>
    </row>
    <row r="70" spans="1:8" ht="18" customHeight="1">
      <c r="A70" s="42"/>
      <c r="B70" s="42"/>
      <c r="C70" s="10" t="s">
        <v>24</v>
      </c>
      <c r="D70" s="10"/>
      <c r="E70" s="10"/>
      <c r="F70" s="10"/>
      <c r="G70" s="10"/>
      <c r="H70" s="10"/>
    </row>
    <row r="71" spans="1:8" ht="39" customHeight="1">
      <c r="A71" s="11" t="s">
        <v>2</v>
      </c>
      <c r="B71" s="69" t="s">
        <v>3</v>
      </c>
      <c r="C71" s="10" t="s">
        <v>25</v>
      </c>
      <c r="D71" s="10" t="s">
        <v>5</v>
      </c>
      <c r="E71" s="10" t="s">
        <v>27</v>
      </c>
      <c r="F71" s="10" t="s">
        <v>23</v>
      </c>
      <c r="G71" s="10" t="s">
        <v>8</v>
      </c>
      <c r="H71" s="10" t="s">
        <v>9</v>
      </c>
    </row>
    <row r="72" spans="1:8" ht="18" customHeight="1">
      <c r="A72" s="1" t="s">
        <v>10</v>
      </c>
      <c r="B72" s="1">
        <v>2018</v>
      </c>
      <c r="C72" s="20">
        <v>19790</v>
      </c>
      <c r="D72" s="20">
        <v>18879</v>
      </c>
      <c r="E72" s="18">
        <f>D72/C72</f>
        <v>0.953966649823143</v>
      </c>
      <c r="F72" s="20">
        <v>8313</v>
      </c>
      <c r="G72" s="18">
        <f>F72/D72</f>
        <v>0.440330525981249</v>
      </c>
      <c r="H72" s="21">
        <v>3.2</v>
      </c>
    </row>
    <row r="73" spans="2:8" ht="12.75" customHeight="1">
      <c r="B73" s="1">
        <v>2017</v>
      </c>
      <c r="C73" s="20">
        <v>18843</v>
      </c>
      <c r="D73" s="20">
        <v>15797</v>
      </c>
      <c r="E73" s="18">
        <v>0.8383484583134321</v>
      </c>
      <c r="F73" s="20">
        <v>5307</v>
      </c>
      <c r="G73" s="18">
        <v>0.3359498638982085</v>
      </c>
      <c r="H73" s="21">
        <v>2.109982856389292</v>
      </c>
    </row>
    <row r="74" spans="2:8" ht="12.75" customHeight="1">
      <c r="B74" s="1">
        <v>2016</v>
      </c>
      <c r="C74" s="20">
        <v>15842</v>
      </c>
      <c r="D74" s="20">
        <v>5780</v>
      </c>
      <c r="E74" s="18">
        <v>0.36485292261078145</v>
      </c>
      <c r="F74" s="20">
        <v>3871</v>
      </c>
      <c r="G74" s="18">
        <v>0.6697231833910035</v>
      </c>
      <c r="H74" s="21">
        <v>2.707581227436823</v>
      </c>
    </row>
    <row r="75" spans="1:20" ht="18" customHeight="1">
      <c r="A75" s="1" t="s">
        <v>11</v>
      </c>
      <c r="B75" s="1">
        <v>2018</v>
      </c>
      <c r="C75" s="20">
        <v>11203</v>
      </c>
      <c r="D75" s="20">
        <v>13554</v>
      </c>
      <c r="E75" s="18">
        <f>D75/C75</f>
        <v>1.2098545032580559</v>
      </c>
      <c r="F75" s="20">
        <v>8774</v>
      </c>
      <c r="G75" s="18">
        <f>F75/D75</f>
        <v>0.6473365796074959</v>
      </c>
      <c r="H75" s="21">
        <v>1.4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2:8" ht="12.75" customHeight="1">
      <c r="B76" s="1">
        <v>2017</v>
      </c>
      <c r="C76" s="20">
        <v>10402.5</v>
      </c>
      <c r="D76" s="20">
        <v>10396</v>
      </c>
      <c r="E76" s="18">
        <v>0.9993751502042778</v>
      </c>
      <c r="F76" s="20">
        <v>5806</v>
      </c>
      <c r="G76" s="18">
        <v>0.5584840323201231</v>
      </c>
      <c r="H76" s="21">
        <v>1.7375033413525796</v>
      </c>
    </row>
    <row r="77" spans="2:8" ht="12.75" customHeight="1">
      <c r="B77" s="1">
        <v>2016</v>
      </c>
      <c r="C77" s="20">
        <v>18480.5</v>
      </c>
      <c r="D77" s="20">
        <v>17407</v>
      </c>
      <c r="E77" s="18">
        <v>0.9419117448120993</v>
      </c>
      <c r="F77" s="20">
        <v>10042</v>
      </c>
      <c r="G77" s="18">
        <v>0.576894352846556</v>
      </c>
      <c r="H77" s="21">
        <v>2.9113448534936137</v>
      </c>
    </row>
    <row r="78" spans="1:8" ht="18" customHeight="1">
      <c r="A78" s="1" t="s">
        <v>12</v>
      </c>
      <c r="B78" s="1">
        <v>2018</v>
      </c>
      <c r="C78" s="20">
        <v>13393</v>
      </c>
      <c r="D78" s="20">
        <v>10787</v>
      </c>
      <c r="E78" s="18">
        <f>D78/C78</f>
        <v>0.8054207421787501</v>
      </c>
      <c r="F78" s="20">
        <v>6147</v>
      </c>
      <c r="G78" s="18">
        <f>F78/D78</f>
        <v>0.5698526003522759</v>
      </c>
      <c r="H78" s="21">
        <v>3.9</v>
      </c>
    </row>
    <row r="79" spans="2:8" ht="12.75" customHeight="1">
      <c r="B79" s="1">
        <v>2017</v>
      </c>
      <c r="C79" s="20">
        <v>16357.5</v>
      </c>
      <c r="D79" s="20">
        <v>20951</v>
      </c>
      <c r="E79" s="18">
        <v>1.2808191960874216</v>
      </c>
      <c r="F79" s="20">
        <v>10353</v>
      </c>
      <c r="G79" s="18">
        <v>0.494153023722018</v>
      </c>
      <c r="H79" s="21">
        <v>1.7217348528326637</v>
      </c>
    </row>
    <row r="80" spans="2:8" ht="12.75" customHeight="1">
      <c r="B80" s="1">
        <v>2016</v>
      </c>
      <c r="C80" s="20">
        <v>25204.5</v>
      </c>
      <c r="D80" s="20">
        <v>11241</v>
      </c>
      <c r="E80" s="18">
        <v>0.4459917871808606</v>
      </c>
      <c r="F80" s="20">
        <v>5896</v>
      </c>
      <c r="G80" s="18">
        <v>0.5245084956854372</v>
      </c>
      <c r="H80" s="21">
        <v>3.613835828600929</v>
      </c>
    </row>
    <row r="81" spans="1:256" ht="18" customHeight="1">
      <c r="A81" s="1" t="s">
        <v>13</v>
      </c>
      <c r="B81" s="1">
        <v>2018</v>
      </c>
      <c r="C81" s="20">
        <v>20416</v>
      </c>
      <c r="D81" s="20">
        <v>28107</v>
      </c>
      <c r="E81" s="18">
        <f>D81/C81</f>
        <v>1.37671434169279</v>
      </c>
      <c r="F81" s="20">
        <v>11549</v>
      </c>
      <c r="G81" s="18">
        <f>F81/D81</f>
        <v>0.4108940833244388</v>
      </c>
      <c r="H81" s="21">
        <v>2.7</v>
      </c>
      <c r="K81" s="70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</row>
    <row r="82" spans="2:256" ht="12.75" customHeight="1">
      <c r="B82" s="1">
        <v>2017</v>
      </c>
      <c r="C82" s="20">
        <v>10627.5</v>
      </c>
      <c r="D82" s="20">
        <v>14652</v>
      </c>
      <c r="E82" s="18">
        <v>1.3786873676781934</v>
      </c>
      <c r="F82" s="20">
        <v>6195</v>
      </c>
      <c r="G82" s="18">
        <v>0.4228091728091728</v>
      </c>
      <c r="H82" s="21">
        <v>2.966478789676654</v>
      </c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</row>
    <row r="83" spans="2:256" ht="12.75" customHeight="1">
      <c r="B83" s="1">
        <v>2016</v>
      </c>
      <c r="C83" s="20">
        <v>14859.5</v>
      </c>
      <c r="D83" s="20">
        <v>19370</v>
      </c>
      <c r="E83" s="18">
        <v>1.3035431878596184</v>
      </c>
      <c r="F83" s="20">
        <v>7780</v>
      </c>
      <c r="G83" s="18">
        <v>0.40165203923593185</v>
      </c>
      <c r="H83" s="21">
        <v>2.1919142717973696</v>
      </c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</row>
    <row r="84" spans="1:256" ht="18" customHeight="1">
      <c r="A84" s="1" t="s">
        <v>14</v>
      </c>
      <c r="B84" s="1">
        <v>2018</v>
      </c>
      <c r="C84" s="20">
        <v>6695</v>
      </c>
      <c r="D84" s="20">
        <v>8321</v>
      </c>
      <c r="E84" s="18">
        <f>D84/C84</f>
        <v>1.2428678117998506</v>
      </c>
      <c r="F84" s="20">
        <v>3626</v>
      </c>
      <c r="G84" s="18">
        <f>F84/D84</f>
        <v>0.4357649320995073</v>
      </c>
      <c r="H84" s="21">
        <v>4</v>
      </c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  <c r="IV84" s="46"/>
    </row>
    <row r="85" spans="2:256" ht="12.75" customHeight="1">
      <c r="B85" s="1">
        <v>2017</v>
      </c>
      <c r="C85" s="20">
        <v>6694.5</v>
      </c>
      <c r="D85" s="20">
        <v>4519</v>
      </c>
      <c r="E85" s="18">
        <v>0.6750317424751662</v>
      </c>
      <c r="F85" s="20">
        <v>2873</v>
      </c>
      <c r="G85" s="18">
        <v>0.6357601239212215</v>
      </c>
      <c r="H85" s="21">
        <v>2.796847190439868</v>
      </c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</row>
    <row r="86" spans="2:256" ht="12.75" customHeight="1">
      <c r="B86" s="1">
        <v>2016</v>
      </c>
      <c r="C86" s="20">
        <v>9176</v>
      </c>
      <c r="D86" s="20">
        <v>7746</v>
      </c>
      <c r="E86" s="18">
        <v>0.8441586748038361</v>
      </c>
      <c r="F86" s="20">
        <v>3160</v>
      </c>
      <c r="G86" s="18">
        <v>0.40795249160857217</v>
      </c>
      <c r="H86" s="21">
        <v>2.177700348432056</v>
      </c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</row>
    <row r="87" spans="1:256" ht="18" customHeight="1">
      <c r="A87" s="1" t="s">
        <v>15</v>
      </c>
      <c r="B87" s="1">
        <v>2018</v>
      </c>
      <c r="C87" s="20">
        <v>4428</v>
      </c>
      <c r="D87" s="20">
        <v>6198</v>
      </c>
      <c r="E87" s="18">
        <f>D87/C87</f>
        <v>1.399728997289973</v>
      </c>
      <c r="F87" s="20">
        <v>4138</v>
      </c>
      <c r="G87" s="18">
        <f>F87/D87</f>
        <v>0.6676347208777025</v>
      </c>
      <c r="H87" s="21">
        <v>2.7</v>
      </c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</row>
    <row r="88" spans="2:256" ht="12.75" customHeight="1">
      <c r="B88" s="1">
        <v>2017</v>
      </c>
      <c r="C88" s="20">
        <v>3641</v>
      </c>
      <c r="D88" s="20">
        <v>2813</v>
      </c>
      <c r="E88" s="18">
        <v>0.7725899478165339</v>
      </c>
      <c r="F88" s="20">
        <v>1892</v>
      </c>
      <c r="G88" s="18">
        <v>0.6725915392819054</v>
      </c>
      <c r="H88" s="21">
        <v>1.8979833926453142</v>
      </c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</row>
    <row r="89" spans="2:256" ht="12.75" customHeight="1">
      <c r="B89" s="1">
        <v>2016</v>
      </c>
      <c r="C89" s="20">
        <v>3885</v>
      </c>
      <c r="D89" s="20">
        <v>3487</v>
      </c>
      <c r="E89" s="18">
        <v>0.8975546975546975</v>
      </c>
      <c r="F89" s="20">
        <v>2764</v>
      </c>
      <c r="G89" s="18">
        <v>0.7926584456552911</v>
      </c>
      <c r="H89" s="21">
        <v>1.4632718759145449</v>
      </c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</row>
    <row r="90" spans="1:256" ht="18" customHeight="1">
      <c r="A90" s="1" t="s">
        <v>32</v>
      </c>
      <c r="B90" s="1">
        <v>2018</v>
      </c>
      <c r="C90" s="20">
        <v>17957</v>
      </c>
      <c r="D90" s="20">
        <v>16087</v>
      </c>
      <c r="E90" s="18">
        <f>D90/C90</f>
        <v>0.8958623378069833</v>
      </c>
      <c r="F90" s="20">
        <v>9835</v>
      </c>
      <c r="G90" s="18">
        <f>F90/D90</f>
        <v>0.611363212531858</v>
      </c>
      <c r="H90" s="21">
        <v>2.1</v>
      </c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  <c r="IV90" s="46"/>
    </row>
    <row r="91" spans="2:256" ht="12.75" customHeight="1">
      <c r="B91" s="1">
        <v>2017</v>
      </c>
      <c r="C91" s="20">
        <v>22101</v>
      </c>
      <c r="D91" s="20">
        <v>28277</v>
      </c>
      <c r="E91" s="18">
        <v>1.2794443690330755</v>
      </c>
      <c r="F91" s="20">
        <v>15225</v>
      </c>
      <c r="G91" s="18">
        <v>0.5384234536902783</v>
      </c>
      <c r="H91" s="21">
        <v>1.1648977478643543</v>
      </c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</row>
    <row r="92" spans="2:256" ht="12.75" customHeight="1">
      <c r="B92" s="1">
        <v>2016</v>
      </c>
      <c r="C92" s="20">
        <v>24498</v>
      </c>
      <c r="D92" s="20">
        <v>9883</v>
      </c>
      <c r="E92" s="18">
        <v>0.4034206874030533</v>
      </c>
      <c r="F92" s="20">
        <v>4700</v>
      </c>
      <c r="G92" s="18">
        <v>0.4755640999696448</v>
      </c>
      <c r="H92" s="21">
        <v>2.028397565922921</v>
      </c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  <c r="IV92" s="46"/>
    </row>
    <row r="93" spans="1:256" ht="18" customHeight="1">
      <c r="A93" s="1" t="s">
        <v>17</v>
      </c>
      <c r="B93" s="1">
        <v>2018</v>
      </c>
      <c r="C93" s="20">
        <v>5056</v>
      </c>
      <c r="D93" s="20">
        <v>4846</v>
      </c>
      <c r="E93" s="18">
        <f>D93/C93</f>
        <v>0.9584651898734177</v>
      </c>
      <c r="F93" s="20">
        <v>2294</v>
      </c>
      <c r="G93" s="18">
        <f>F93/D93</f>
        <v>0.4733801073049938</v>
      </c>
      <c r="H93" s="21">
        <v>1.1</v>
      </c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  <c r="IV93" s="46"/>
    </row>
    <row r="94" spans="2:256" ht="12.75" customHeight="1">
      <c r="B94" s="1">
        <v>2017</v>
      </c>
      <c r="C94" s="20">
        <v>6510</v>
      </c>
      <c r="D94" s="20">
        <v>6742</v>
      </c>
      <c r="E94" s="18">
        <v>1.0356374807987712</v>
      </c>
      <c r="F94" s="20">
        <v>4037</v>
      </c>
      <c r="G94" s="18">
        <v>0.5987837436962326</v>
      </c>
      <c r="H94" s="21">
        <v>2.6128266033254155</v>
      </c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  <c r="IU94" s="46"/>
      <c r="IV94" s="46"/>
    </row>
    <row r="95" spans="2:256" ht="12.75" customHeight="1">
      <c r="B95" s="1">
        <v>2016</v>
      </c>
      <c r="C95" s="20">
        <v>9620.5</v>
      </c>
      <c r="D95" s="20">
        <v>8973</v>
      </c>
      <c r="E95" s="18">
        <v>0.9326958058312977</v>
      </c>
      <c r="F95" s="20">
        <v>3575</v>
      </c>
      <c r="G95" s="18">
        <v>0.39841747464616073</v>
      </c>
      <c r="H95" s="21">
        <v>0.5530973451327433</v>
      </c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  <c r="IV95" s="46"/>
    </row>
    <row r="96" spans="1:256" ht="18" customHeight="1">
      <c r="A96" s="1" t="s">
        <v>18</v>
      </c>
      <c r="B96" s="1">
        <v>2018</v>
      </c>
      <c r="C96" s="20">
        <v>23000</v>
      </c>
      <c r="D96" s="20">
        <v>23541</v>
      </c>
      <c r="E96" s="18">
        <f>D96/C96</f>
        <v>1.0235217391304348</v>
      </c>
      <c r="F96" s="20">
        <v>9406</v>
      </c>
      <c r="G96" s="18">
        <f>F96/D96</f>
        <v>0.39955821757784293</v>
      </c>
      <c r="H96" s="21">
        <v>0.8</v>
      </c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  <c r="IT96" s="46"/>
      <c r="IU96" s="46"/>
      <c r="IV96" s="46"/>
    </row>
    <row r="97" spans="2:256" ht="12.75" customHeight="1">
      <c r="B97" s="1">
        <v>2017</v>
      </c>
      <c r="C97" s="20">
        <v>20081.5</v>
      </c>
      <c r="D97" s="20">
        <v>17298</v>
      </c>
      <c r="E97" s="18">
        <v>0.8613898364166024</v>
      </c>
      <c r="F97" s="20">
        <v>6232</v>
      </c>
      <c r="G97" s="18">
        <v>0.36027286391490343</v>
      </c>
      <c r="H97" s="21">
        <v>1.5035333032626672</v>
      </c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  <c r="IV97" s="46"/>
    </row>
    <row r="98" spans="2:256" ht="12.75" customHeight="1">
      <c r="B98" s="1">
        <v>2016</v>
      </c>
      <c r="C98" s="20">
        <v>17261.5</v>
      </c>
      <c r="D98" s="20">
        <v>18930</v>
      </c>
      <c r="E98" s="18">
        <v>1.0966601975494599</v>
      </c>
      <c r="F98" s="20">
        <v>10138</v>
      </c>
      <c r="G98" s="18">
        <v>0.5355520338087691</v>
      </c>
      <c r="H98" s="21">
        <v>0.9714396735962697</v>
      </c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  <c r="IV98" s="46"/>
    </row>
    <row r="99" spans="1:256" ht="18" customHeight="1">
      <c r="A99" s="26" t="s">
        <v>19</v>
      </c>
      <c r="B99" s="26">
        <v>2018</v>
      </c>
      <c r="C99" s="31">
        <v>121938</v>
      </c>
      <c r="D99" s="31">
        <v>130320</v>
      </c>
      <c r="E99" s="29">
        <f>D99/C99</f>
        <v>1.0687398513998918</v>
      </c>
      <c r="F99" s="31">
        <v>64082</v>
      </c>
      <c r="G99" s="29">
        <f>F99/D99</f>
        <v>0.4917280540208717</v>
      </c>
      <c r="H99" s="32">
        <v>2.3</v>
      </c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</row>
    <row r="100" spans="1:256" ht="12.75" customHeight="1">
      <c r="A100" s="26"/>
      <c r="B100" s="26">
        <v>2017</v>
      </c>
      <c r="C100" s="31">
        <v>115258.5</v>
      </c>
      <c r="D100" s="31">
        <v>121445</v>
      </c>
      <c r="E100" s="29">
        <v>1.0536750001084518</v>
      </c>
      <c r="F100" s="31">
        <v>57920</v>
      </c>
      <c r="G100" s="29">
        <v>0.47692371032154474</v>
      </c>
      <c r="H100" s="32">
        <v>1.9210423742970097</v>
      </c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  <c r="IV100" s="46"/>
    </row>
    <row r="101" spans="1:256" ht="12.75" customHeight="1">
      <c r="A101" s="48"/>
      <c r="B101" s="48">
        <v>2016</v>
      </c>
      <c r="C101" s="50">
        <v>138827.5</v>
      </c>
      <c r="D101" s="50">
        <v>102817</v>
      </c>
      <c r="E101" s="51">
        <v>0.7406097495092832</v>
      </c>
      <c r="F101" s="50">
        <v>51926</v>
      </c>
      <c r="G101" s="51">
        <v>0.5050332143517122</v>
      </c>
      <c r="H101" s="52">
        <v>2.171697766492374</v>
      </c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</row>
    <row r="102" spans="3:8" ht="12.75">
      <c r="C102" s="1"/>
      <c r="D102" s="1"/>
      <c r="E102" s="1"/>
      <c r="F102" s="1"/>
      <c r="G102" s="1"/>
      <c r="H102" s="1"/>
    </row>
    <row r="103" spans="1:7" ht="12.75">
      <c r="A103" s="55" t="s">
        <v>46</v>
      </c>
      <c r="B103" s="55"/>
      <c r="C103" s="57"/>
      <c r="D103" s="57"/>
      <c r="E103" s="57"/>
      <c r="F103" s="57"/>
      <c r="G103" s="57"/>
    </row>
    <row r="104" spans="1:7" ht="12.75">
      <c r="A104" s="55"/>
      <c r="B104" s="55"/>
      <c r="C104" s="57"/>
      <c r="D104" s="57"/>
      <c r="E104" s="57"/>
      <c r="F104" s="57"/>
      <c r="G104" s="57"/>
    </row>
    <row r="105" spans="1:7" ht="12.75">
      <c r="A105" s="58" t="s">
        <v>43</v>
      </c>
      <c r="B105" s="55"/>
      <c r="C105" s="57"/>
      <c r="D105" s="57"/>
      <c r="E105" s="57"/>
      <c r="F105" s="57"/>
      <c r="G105" s="57"/>
    </row>
    <row r="106" spans="1:7" ht="12.75">
      <c r="A106" s="55"/>
      <c r="B106" s="55"/>
      <c r="C106" s="57"/>
      <c r="D106" s="57"/>
      <c r="E106" s="57"/>
      <c r="F106" s="57"/>
      <c r="G106" s="57"/>
    </row>
  </sheetData>
  <sheetProtection selectLockedCells="1" selectUnlockedCells="1"/>
  <mergeCells count="3">
    <mergeCell ref="C3:H3"/>
    <mergeCell ref="C37:H37"/>
    <mergeCell ref="C70:H70"/>
  </mergeCells>
  <printOptions/>
  <pageMargins left="0.25" right="0.25" top="0.75" bottom="0.75" header="0.5118055555555555" footer="0.5118055555555555"/>
  <pageSetup horizontalDpi="300" verticalDpi="300" orientation="landscape" paperSize="9" scale="85"/>
  <rowBreaks count="2" manualBreakCount="2">
    <brk id="34" max="255" man="1"/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73">
      <selection activeCell="A1" sqref="A1"/>
    </sheetView>
  </sheetViews>
  <sheetFormatPr defaultColWidth="9.140625" defaultRowHeight="12.75"/>
  <cols>
    <col min="1" max="1" width="25.7109375" style="1" customWidth="1"/>
    <col min="2" max="2" width="10.00390625" style="1" customWidth="1"/>
    <col min="3" max="3" width="15.7109375" style="3" customWidth="1"/>
    <col min="4" max="7" width="14.7109375" style="3" customWidth="1"/>
    <col min="8" max="8" width="15.7109375" style="3" customWidth="1"/>
    <col min="9" max="9" width="3.7109375" style="3" customWidth="1"/>
    <col min="10" max="16384" width="9.140625" style="3" customWidth="1"/>
  </cols>
  <sheetData>
    <row r="1" spans="1:8" ht="18" customHeight="1">
      <c r="A1" s="4" t="s">
        <v>47</v>
      </c>
      <c r="B1" s="4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2:8" ht="18" customHeight="1">
      <c r="B3" s="42"/>
      <c r="C3" s="10" t="s">
        <v>1</v>
      </c>
      <c r="D3" s="10"/>
      <c r="E3" s="10"/>
      <c r="F3" s="10"/>
      <c r="G3" s="10"/>
      <c r="H3" s="10"/>
    </row>
    <row r="4" spans="1:8" ht="39" customHeight="1">
      <c r="A4" s="11" t="s">
        <v>2</v>
      </c>
      <c r="B4" s="69" t="s">
        <v>3</v>
      </c>
      <c r="C4" s="10" t="s">
        <v>45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ht="18" customHeight="1">
      <c r="A5" s="1" t="s">
        <v>10</v>
      </c>
      <c r="B5" s="1">
        <v>2017</v>
      </c>
      <c r="C5" s="20">
        <v>61819</v>
      </c>
      <c r="D5" s="20">
        <f>63408+424</f>
        <v>63832</v>
      </c>
      <c r="E5" s="18">
        <v>1.0325628043158253</v>
      </c>
      <c r="F5" s="20">
        <v>32006</v>
      </c>
      <c r="G5" s="18">
        <v>0.5047628059550845</v>
      </c>
      <c r="H5" s="21">
        <v>5.191156711860267</v>
      </c>
    </row>
    <row r="6" spans="2:8" ht="12.75" customHeight="1">
      <c r="B6" s="1">
        <v>2016</v>
      </c>
      <c r="C6" s="20">
        <v>61916.5</v>
      </c>
      <c r="D6" s="20">
        <v>61214</v>
      </c>
      <c r="E6" s="18">
        <v>0.9886540744389621</v>
      </c>
      <c r="F6" s="20">
        <v>33818</v>
      </c>
      <c r="G6" s="18">
        <v>0.5524553206782762</v>
      </c>
      <c r="H6" s="21">
        <v>5.58873972440712</v>
      </c>
    </row>
    <row r="7" spans="2:8" ht="12.75" customHeight="1">
      <c r="B7" s="1">
        <v>2015</v>
      </c>
      <c r="C7" s="20">
        <v>61077</v>
      </c>
      <c r="D7" s="20">
        <v>38269</v>
      </c>
      <c r="E7" s="18">
        <v>0.6265697398365997</v>
      </c>
      <c r="F7" s="20">
        <v>28746</v>
      </c>
      <c r="G7" s="18">
        <v>0.7511562883796284</v>
      </c>
      <c r="H7" s="21">
        <v>5.009392611145898</v>
      </c>
    </row>
    <row r="8" spans="1:8" ht="18" customHeight="1">
      <c r="A8" s="1" t="s">
        <v>11</v>
      </c>
      <c r="B8" s="1">
        <v>2017</v>
      </c>
      <c r="C8" s="20">
        <v>21925</v>
      </c>
      <c r="D8" s="20">
        <f>24226+67</f>
        <v>24293</v>
      </c>
      <c r="E8" s="18">
        <v>1.108</v>
      </c>
      <c r="F8" s="20">
        <v>13879</v>
      </c>
      <c r="G8" s="18">
        <v>0.573</v>
      </c>
      <c r="H8" s="21">
        <v>3.3005668364784384</v>
      </c>
    </row>
    <row r="9" spans="2:8" ht="12.75" customHeight="1">
      <c r="B9" s="1">
        <v>2016</v>
      </c>
      <c r="C9" s="20">
        <v>21789</v>
      </c>
      <c r="D9" s="20">
        <v>23441</v>
      </c>
      <c r="E9" s="18">
        <v>1.0758180733397587</v>
      </c>
      <c r="F9" s="20">
        <v>14578</v>
      </c>
      <c r="G9" s="18">
        <v>0.6219017959984642</v>
      </c>
      <c r="H9" s="21">
        <v>2.8124571271779395</v>
      </c>
    </row>
    <row r="10" spans="2:8" ht="12.75" customHeight="1">
      <c r="B10" s="1">
        <v>2015</v>
      </c>
      <c r="C10" s="20">
        <v>21371</v>
      </c>
      <c r="D10" s="20">
        <v>22379</v>
      </c>
      <c r="E10" s="18">
        <v>1.0471667212577793</v>
      </c>
      <c r="F10" s="20">
        <v>13704</v>
      </c>
      <c r="G10" s="18">
        <v>0.612359801599714</v>
      </c>
      <c r="H10" s="21">
        <v>3.9404553415061296</v>
      </c>
    </row>
    <row r="11" spans="1:8" ht="18" customHeight="1">
      <c r="A11" s="1" t="s">
        <v>12</v>
      </c>
      <c r="B11" s="1">
        <v>2017</v>
      </c>
      <c r="C11" s="20">
        <v>42763</v>
      </c>
      <c r="D11" s="20">
        <f>45189+530</f>
        <v>45719</v>
      </c>
      <c r="E11" s="18">
        <v>1.069</v>
      </c>
      <c r="F11" s="20">
        <v>21182</v>
      </c>
      <c r="G11" s="18">
        <v>0.469</v>
      </c>
      <c r="H11" s="21">
        <v>4.760814831769284</v>
      </c>
    </row>
    <row r="12" spans="2:8" ht="12.75" customHeight="1">
      <c r="B12" s="1">
        <v>2016</v>
      </c>
      <c r="C12" s="20">
        <v>42654</v>
      </c>
      <c r="D12" s="20">
        <v>24170</v>
      </c>
      <c r="E12" s="18">
        <v>0.5666525999906222</v>
      </c>
      <c r="F12" s="20">
        <v>17714</v>
      </c>
      <c r="G12" s="18">
        <v>0.7328920148944973</v>
      </c>
      <c r="H12" s="21">
        <v>4.290391780512589</v>
      </c>
    </row>
    <row r="13" spans="2:8" ht="12.75" customHeight="1">
      <c r="B13" s="1">
        <v>2015</v>
      </c>
      <c r="C13" s="20">
        <v>41967</v>
      </c>
      <c r="D13" s="20">
        <v>26086</v>
      </c>
      <c r="E13" s="18">
        <v>0.6215836252293468</v>
      </c>
      <c r="F13" s="20">
        <v>16706</v>
      </c>
      <c r="G13" s="18">
        <v>0.640420148738787</v>
      </c>
      <c r="H13" s="21">
        <v>5.267568538249731</v>
      </c>
    </row>
    <row r="14" spans="1:8" ht="18" customHeight="1">
      <c r="A14" s="1" t="s">
        <v>13</v>
      </c>
      <c r="B14" s="1">
        <v>2017</v>
      </c>
      <c r="C14" s="20">
        <v>37691</v>
      </c>
      <c r="D14" s="20">
        <f>24705+416</f>
        <v>25121</v>
      </c>
      <c r="E14" s="18">
        <v>0.666</v>
      </c>
      <c r="F14" s="20">
        <v>16951</v>
      </c>
      <c r="G14" s="18">
        <v>0.686</v>
      </c>
      <c r="H14" s="21">
        <v>4.892757580929624</v>
      </c>
    </row>
    <row r="15" spans="2:8" ht="12.75" customHeight="1">
      <c r="B15" s="1">
        <v>2016</v>
      </c>
      <c r="C15" s="20">
        <v>37430.5</v>
      </c>
      <c r="D15" s="20">
        <v>25747</v>
      </c>
      <c r="E15" s="18">
        <v>0.6878615033194855</v>
      </c>
      <c r="F15" s="20">
        <v>19418</v>
      </c>
      <c r="G15" s="18">
        <v>0.7541849535868257</v>
      </c>
      <c r="H15" s="21">
        <v>2.471933257802039</v>
      </c>
    </row>
    <row r="16" spans="1:9" ht="12.75" customHeight="1">
      <c r="A16" s="72"/>
      <c r="B16" s="1">
        <v>2015</v>
      </c>
      <c r="C16" s="20">
        <v>36744</v>
      </c>
      <c r="D16" s="20">
        <v>22137</v>
      </c>
      <c r="E16" s="18">
        <v>0.6024657086871326</v>
      </c>
      <c r="F16" s="20">
        <v>16094</v>
      </c>
      <c r="G16" s="18">
        <v>0.7270181144689886</v>
      </c>
      <c r="H16" s="73">
        <v>6.275630669814838</v>
      </c>
      <c r="I16" s="25"/>
    </row>
    <row r="17" spans="1:9" ht="18" customHeight="1">
      <c r="A17" s="1" t="s">
        <v>14</v>
      </c>
      <c r="B17" s="1">
        <v>2017</v>
      </c>
      <c r="C17" s="20">
        <v>25321</v>
      </c>
      <c r="D17" s="20">
        <f>25586+198</f>
        <v>25784</v>
      </c>
      <c r="E17" s="18">
        <v>1.018</v>
      </c>
      <c r="F17" s="20">
        <v>12964</v>
      </c>
      <c r="G17" s="18">
        <v>0.507</v>
      </c>
      <c r="H17" s="21">
        <v>5.205582798943795</v>
      </c>
      <c r="I17" s="25"/>
    </row>
    <row r="18" spans="2:9" ht="12.75" customHeight="1">
      <c r="B18" s="1">
        <v>2016</v>
      </c>
      <c r="C18" s="20">
        <v>25509</v>
      </c>
      <c r="D18" s="20">
        <v>18996</v>
      </c>
      <c r="E18" s="18">
        <v>0.7446783488180642</v>
      </c>
      <c r="F18" s="20">
        <v>13297</v>
      </c>
      <c r="G18" s="18">
        <v>0.6999894714676774</v>
      </c>
      <c r="H18" s="21">
        <v>3.3090170715198917</v>
      </c>
      <c r="I18" s="25"/>
    </row>
    <row r="19" spans="2:9" ht="12.75" customHeight="1">
      <c r="B19" s="1">
        <v>2015</v>
      </c>
      <c r="C19" s="20">
        <v>25043</v>
      </c>
      <c r="D19" s="20">
        <v>17480</v>
      </c>
      <c r="E19" s="18">
        <v>0.6979994409615461</v>
      </c>
      <c r="F19" s="20">
        <v>12189</v>
      </c>
      <c r="G19" s="18">
        <v>0.6973112128146453</v>
      </c>
      <c r="H19" s="21">
        <v>3.855935679711215</v>
      </c>
      <c r="I19" s="25"/>
    </row>
    <row r="20" spans="1:9" ht="18" customHeight="1">
      <c r="A20" s="1" t="s">
        <v>15</v>
      </c>
      <c r="B20" s="1">
        <v>2017</v>
      </c>
      <c r="C20" s="20">
        <v>37465</v>
      </c>
      <c r="D20" s="20">
        <f>41983+184</f>
        <v>42167</v>
      </c>
      <c r="E20" s="18">
        <v>1.126</v>
      </c>
      <c r="F20" s="20">
        <v>20369</v>
      </c>
      <c r="G20" s="18">
        <v>0.485</v>
      </c>
      <c r="H20" s="21">
        <v>2.61381997908944</v>
      </c>
      <c r="I20" s="25"/>
    </row>
    <row r="21" spans="2:9" ht="12.75" customHeight="1">
      <c r="B21" s="1">
        <v>2016</v>
      </c>
      <c r="C21" s="20">
        <v>37078.5</v>
      </c>
      <c r="D21" s="20">
        <v>34073</v>
      </c>
      <c r="E21" s="18">
        <v>0.9189422441576655</v>
      </c>
      <c r="F21" s="20">
        <v>21291</v>
      </c>
      <c r="G21" s="18">
        <v>0.6248642620256508</v>
      </c>
      <c r="H21" s="21">
        <v>3.240805974355361</v>
      </c>
      <c r="I21" s="25"/>
    </row>
    <row r="22" spans="2:9" ht="12.75" customHeight="1">
      <c r="B22" s="1">
        <v>2015</v>
      </c>
      <c r="C22" s="20">
        <v>36236</v>
      </c>
      <c r="D22" s="20">
        <v>34564</v>
      </c>
      <c r="E22" s="18">
        <v>0.9538580417264598</v>
      </c>
      <c r="F22" s="20">
        <v>21244</v>
      </c>
      <c r="G22" s="18">
        <v>0.6146279365814142</v>
      </c>
      <c r="H22" s="21">
        <v>3.954057616268123</v>
      </c>
      <c r="I22" s="25"/>
    </row>
    <row r="23" spans="1:9" ht="18" customHeight="1">
      <c r="A23" s="1" t="s">
        <v>48</v>
      </c>
      <c r="B23" s="1">
        <v>2017</v>
      </c>
      <c r="C23" s="20">
        <v>40391</v>
      </c>
      <c r="D23" s="20">
        <f>36179+17</f>
        <v>36196</v>
      </c>
      <c r="E23" s="18">
        <v>0.896</v>
      </c>
      <c r="F23" s="20">
        <v>24008</v>
      </c>
      <c r="G23" s="18">
        <v>0.664</v>
      </c>
      <c r="H23" s="21">
        <v>5.714018078778512</v>
      </c>
      <c r="I23" s="25"/>
    </row>
    <row r="24" spans="2:9" ht="12.75" customHeight="1">
      <c r="B24" s="1">
        <v>2016</v>
      </c>
      <c r="C24" s="20">
        <v>39993.5</v>
      </c>
      <c r="D24" s="20">
        <v>35392</v>
      </c>
      <c r="E24" s="18">
        <v>0.8849438033680473</v>
      </c>
      <c r="F24" s="20">
        <v>23279</v>
      </c>
      <c r="G24" s="18">
        <v>0.657747513562387</v>
      </c>
      <c r="H24" s="21">
        <v>5.326689290777095</v>
      </c>
      <c r="I24" s="25"/>
    </row>
    <row r="25" spans="2:9" ht="12.75" customHeight="1">
      <c r="B25" s="1">
        <v>2015</v>
      </c>
      <c r="C25" s="20">
        <v>38978</v>
      </c>
      <c r="D25" s="20">
        <v>39104</v>
      </c>
      <c r="E25" s="18">
        <v>1.003232592744625</v>
      </c>
      <c r="F25" s="20">
        <v>25607</v>
      </c>
      <c r="G25" s="18">
        <v>0.6548434942716858</v>
      </c>
      <c r="H25" s="21">
        <v>5.58441051275042</v>
      </c>
      <c r="I25" s="25"/>
    </row>
    <row r="26" spans="1:9" ht="18" customHeight="1">
      <c r="A26" s="1" t="s">
        <v>17</v>
      </c>
      <c r="B26" s="1">
        <v>2017</v>
      </c>
      <c r="C26" s="20">
        <v>15142</v>
      </c>
      <c r="D26" s="20">
        <f>13963+63</f>
        <v>14026</v>
      </c>
      <c r="E26" s="18">
        <v>0.926</v>
      </c>
      <c r="F26" s="20">
        <v>8160</v>
      </c>
      <c r="G26" s="18">
        <v>0.584</v>
      </c>
      <c r="H26" s="21">
        <v>4.917456972251492</v>
      </c>
      <c r="I26" s="25"/>
    </row>
    <row r="27" spans="1:9" ht="12.75" customHeight="1">
      <c r="A27" s="72"/>
      <c r="B27" s="1">
        <v>2016</v>
      </c>
      <c r="C27" s="20">
        <v>15046</v>
      </c>
      <c r="D27" s="20">
        <v>13634</v>
      </c>
      <c r="E27" s="18">
        <v>0.9061544596570517</v>
      </c>
      <c r="F27" s="20">
        <v>9370</v>
      </c>
      <c r="G27" s="18">
        <v>0.6872524570925627</v>
      </c>
      <c r="H27" s="21">
        <v>6.4034151547492</v>
      </c>
      <c r="I27" s="25"/>
    </row>
    <row r="28" spans="2:9" ht="12.75" customHeight="1">
      <c r="B28" s="1">
        <v>2015</v>
      </c>
      <c r="C28" s="20">
        <v>14407</v>
      </c>
      <c r="D28" s="20">
        <v>12984</v>
      </c>
      <c r="E28" s="18">
        <v>0.9012285694454085</v>
      </c>
      <c r="F28" s="20">
        <v>7060</v>
      </c>
      <c r="G28" s="18">
        <v>0.5437461491065927</v>
      </c>
      <c r="H28" s="21">
        <v>6.9405099150141645</v>
      </c>
      <c r="I28" s="25"/>
    </row>
    <row r="29" spans="1:9" ht="18" customHeight="1">
      <c r="A29" s="1" t="s">
        <v>18</v>
      </c>
      <c r="B29" s="1">
        <v>2017</v>
      </c>
      <c r="C29" s="20">
        <v>31848</v>
      </c>
      <c r="D29" s="20">
        <f>36691+125</f>
        <v>36816</v>
      </c>
      <c r="E29" s="18">
        <v>1.156</v>
      </c>
      <c r="F29" s="20">
        <v>16636</v>
      </c>
      <c r="G29" s="18">
        <v>0.453</v>
      </c>
      <c r="H29" s="21">
        <v>4.4428855372383955</v>
      </c>
      <c r="I29" s="25"/>
    </row>
    <row r="30" spans="2:9" ht="12.75" customHeight="1">
      <c r="B30" s="1">
        <v>2016</v>
      </c>
      <c r="C30" s="20">
        <v>31806</v>
      </c>
      <c r="D30" s="20">
        <v>28426</v>
      </c>
      <c r="E30" s="18">
        <v>0.8937307426271772</v>
      </c>
      <c r="F30" s="20">
        <v>17789</v>
      </c>
      <c r="G30" s="18">
        <v>0.625800323647365</v>
      </c>
      <c r="H30" s="21">
        <v>1.8550789813929958</v>
      </c>
      <c r="I30" s="25"/>
    </row>
    <row r="31" spans="2:9" ht="12.75" customHeight="1">
      <c r="B31" s="1">
        <v>2015</v>
      </c>
      <c r="C31" s="20">
        <v>31724</v>
      </c>
      <c r="D31" s="20">
        <v>29655</v>
      </c>
      <c r="E31" s="18">
        <v>0.9347812381792965</v>
      </c>
      <c r="F31" s="20">
        <v>17325</v>
      </c>
      <c r="G31" s="18">
        <v>0.5842185128983308</v>
      </c>
      <c r="H31" s="21">
        <v>3.982683982683983</v>
      </c>
      <c r="I31" s="25"/>
    </row>
    <row r="32" spans="1:9" ht="18" customHeight="1">
      <c r="A32" s="26" t="s">
        <v>19</v>
      </c>
      <c r="B32" s="26">
        <v>2017</v>
      </c>
      <c r="C32" s="31">
        <v>314363</v>
      </c>
      <c r="D32" s="31">
        <f>311930+2024</f>
        <v>313954</v>
      </c>
      <c r="E32" s="29">
        <v>0.999</v>
      </c>
      <c r="F32" s="31">
        <v>166155</v>
      </c>
      <c r="G32" s="29">
        <v>0.533</v>
      </c>
      <c r="H32" s="32">
        <v>4.599706096701354</v>
      </c>
      <c r="I32" s="25"/>
    </row>
    <row r="33" spans="1:9" ht="12.75" customHeight="1">
      <c r="A33" s="26"/>
      <c r="B33" s="26">
        <v>2016</v>
      </c>
      <c r="C33" s="31">
        <v>313223</v>
      </c>
      <c r="D33" s="31">
        <v>265093</v>
      </c>
      <c r="E33" s="29">
        <v>0.8463395089121808</v>
      </c>
      <c r="F33" s="31">
        <v>170554</v>
      </c>
      <c r="G33" s="29">
        <v>0.643374212068972</v>
      </c>
      <c r="H33" s="32">
        <v>4.010460030254348</v>
      </c>
      <c r="I33" s="25"/>
    </row>
    <row r="34" spans="1:9" ht="12.75" customHeight="1">
      <c r="A34" s="26"/>
      <c r="B34" s="26">
        <v>2015</v>
      </c>
      <c r="C34" s="31">
        <v>307547</v>
      </c>
      <c r="D34" s="31">
        <v>242658</v>
      </c>
      <c r="E34" s="29">
        <v>0.7890111104969322</v>
      </c>
      <c r="F34" s="31">
        <v>158675</v>
      </c>
      <c r="G34" s="29">
        <v>0.6539038482143593</v>
      </c>
      <c r="H34" s="32">
        <v>4.9094060185914605</v>
      </c>
      <c r="I34" s="25"/>
    </row>
    <row r="35" spans="1:8" ht="12.75">
      <c r="A35" s="59"/>
      <c r="B35" s="59"/>
      <c r="C35" s="61"/>
      <c r="D35" s="61"/>
      <c r="E35" s="61"/>
      <c r="F35" s="62"/>
      <c r="G35" s="62"/>
      <c r="H35" s="63"/>
    </row>
    <row r="36" spans="2:8" ht="18" customHeight="1">
      <c r="B36" s="42"/>
      <c r="C36" s="10" t="s">
        <v>49</v>
      </c>
      <c r="D36" s="10"/>
      <c r="E36" s="10"/>
      <c r="F36" s="10"/>
      <c r="G36" s="10"/>
      <c r="H36" s="10"/>
    </row>
    <row r="37" spans="1:8" ht="39" customHeight="1">
      <c r="A37" s="11" t="s">
        <v>2</v>
      </c>
      <c r="B37" s="69" t="s">
        <v>3</v>
      </c>
      <c r="C37" s="10" t="s">
        <v>30</v>
      </c>
      <c r="D37" s="10" t="s">
        <v>5</v>
      </c>
      <c r="E37" s="10" t="s">
        <v>22</v>
      </c>
      <c r="F37" s="10" t="s">
        <v>23</v>
      </c>
      <c r="G37" s="10" t="s">
        <v>50</v>
      </c>
      <c r="H37" s="10" t="s">
        <v>9</v>
      </c>
    </row>
    <row r="38" spans="1:8" ht="18" customHeight="1">
      <c r="A38" s="1" t="s">
        <v>10</v>
      </c>
      <c r="B38" s="1">
        <v>2017</v>
      </c>
      <c r="C38" s="20">
        <v>81195</v>
      </c>
      <c r="D38" s="20">
        <v>93616</v>
      </c>
      <c r="E38" s="18">
        <v>1.152982133473463</v>
      </c>
      <c r="F38" s="20">
        <v>36273</v>
      </c>
      <c r="G38" s="18">
        <v>0.38746581780892153</v>
      </c>
      <c r="H38" s="21">
        <v>14.112058124912673</v>
      </c>
    </row>
    <row r="39" spans="2:8" ht="12.75" customHeight="1">
      <c r="B39" s="1">
        <v>2016</v>
      </c>
      <c r="C39" s="20">
        <v>81781</v>
      </c>
      <c r="D39" s="20">
        <v>56644</v>
      </c>
      <c r="E39" s="18">
        <v>0.6926303175554224</v>
      </c>
      <c r="F39" s="20">
        <v>31980</v>
      </c>
      <c r="G39" s="18">
        <v>0.5645787726855448</v>
      </c>
      <c r="H39" s="21">
        <v>9.857133944725186</v>
      </c>
    </row>
    <row r="40" spans="2:8" ht="12.75" customHeight="1">
      <c r="B40" s="1">
        <v>2015</v>
      </c>
      <c r="C40" s="20">
        <v>71898.66666666667</v>
      </c>
      <c r="D40" s="20">
        <v>55825</v>
      </c>
      <c r="E40" s="18">
        <v>0.7764399896150137</v>
      </c>
      <c r="F40" s="20">
        <v>30677</v>
      </c>
      <c r="G40" s="18">
        <v>0.5495208240035826</v>
      </c>
      <c r="H40" s="21">
        <v>6.497613708239894</v>
      </c>
    </row>
    <row r="41" spans="1:8" ht="18" customHeight="1">
      <c r="A41" s="1" t="s">
        <v>11</v>
      </c>
      <c r="B41" s="1">
        <v>2017</v>
      </c>
      <c r="C41" s="20">
        <v>22950</v>
      </c>
      <c r="D41" s="20">
        <v>24494</v>
      </c>
      <c r="E41" s="18">
        <v>1.067276688453159</v>
      </c>
      <c r="F41" s="20">
        <v>11858</v>
      </c>
      <c r="G41" s="18">
        <v>0.4841185596472605</v>
      </c>
      <c r="H41" s="21">
        <v>8.76010781671159</v>
      </c>
    </row>
    <row r="42" spans="2:8" ht="12.75" customHeight="1">
      <c r="B42" s="1">
        <v>2016</v>
      </c>
      <c r="C42" s="20">
        <v>28159</v>
      </c>
      <c r="D42" s="20">
        <v>27668</v>
      </c>
      <c r="E42" s="18">
        <v>0.9825633012535957</v>
      </c>
      <c r="F42" s="20">
        <v>15924</v>
      </c>
      <c r="G42" s="18">
        <v>0.5755385282636981</v>
      </c>
      <c r="H42" s="21">
        <v>7.301208018053896</v>
      </c>
    </row>
    <row r="43" spans="2:8" ht="12.75" customHeight="1">
      <c r="B43" s="1">
        <v>2015</v>
      </c>
      <c r="C43" s="20">
        <v>28313</v>
      </c>
      <c r="D43" s="20">
        <v>29402</v>
      </c>
      <c r="E43" s="18">
        <v>1.038462896902483</v>
      </c>
      <c r="F43" s="20">
        <v>17107</v>
      </c>
      <c r="G43" s="18">
        <v>0.5818311679477587</v>
      </c>
      <c r="H43" s="21">
        <v>5.264244426094137</v>
      </c>
    </row>
    <row r="44" spans="1:8" ht="18" customHeight="1">
      <c r="A44" s="1" t="s">
        <v>12</v>
      </c>
      <c r="B44" s="1">
        <v>2017</v>
      </c>
      <c r="C44" s="20">
        <v>52695</v>
      </c>
      <c r="D44" s="20">
        <v>57472</v>
      </c>
      <c r="E44" s="18">
        <v>1.0851007589965636</v>
      </c>
      <c r="F44" s="20">
        <v>23481</v>
      </c>
      <c r="G44" s="18">
        <v>0.40856417037861914</v>
      </c>
      <c r="H44" s="21">
        <v>5.45144804088586</v>
      </c>
    </row>
    <row r="45" spans="2:8" ht="12.75" customHeight="1">
      <c r="B45" s="1">
        <v>2016</v>
      </c>
      <c r="C45" s="20">
        <v>52966</v>
      </c>
      <c r="D45" s="20">
        <v>29239</v>
      </c>
      <c r="E45" s="18">
        <v>0.5520333799040894</v>
      </c>
      <c r="F45" s="20">
        <v>19519</v>
      </c>
      <c r="G45" s="18">
        <v>0.6675672902630049</v>
      </c>
      <c r="H45" s="21">
        <v>4.243281471004243</v>
      </c>
    </row>
    <row r="46" spans="2:8" ht="12.75" customHeight="1">
      <c r="B46" s="1">
        <v>2015</v>
      </c>
      <c r="C46" s="20">
        <v>53468</v>
      </c>
      <c r="D46" s="20">
        <v>30525</v>
      </c>
      <c r="E46" s="18">
        <v>0.5709022218897284</v>
      </c>
      <c r="F46" s="20">
        <v>19908</v>
      </c>
      <c r="G46" s="18">
        <v>0.6521867321867322</v>
      </c>
      <c r="H46" s="21">
        <v>2.73972602739726</v>
      </c>
    </row>
    <row r="47" spans="1:8" ht="18" customHeight="1">
      <c r="A47" s="1" t="s">
        <v>13</v>
      </c>
      <c r="B47" s="1">
        <v>2017</v>
      </c>
      <c r="C47" s="20">
        <v>40108</v>
      </c>
      <c r="D47" s="20">
        <v>48374</v>
      </c>
      <c r="E47" s="18">
        <v>1.206083523789736</v>
      </c>
      <c r="F47" s="20">
        <v>22764</v>
      </c>
      <c r="G47" s="18">
        <v>0.4705833712324803</v>
      </c>
      <c r="H47" s="21">
        <v>5.292338709677419</v>
      </c>
    </row>
    <row r="48" spans="2:8" ht="12.75" customHeight="1">
      <c r="B48" s="1">
        <v>2016</v>
      </c>
      <c r="C48" s="20">
        <v>47028</v>
      </c>
      <c r="D48" s="20">
        <v>42920</v>
      </c>
      <c r="E48" s="18">
        <v>0.9126477842987156</v>
      </c>
      <c r="F48" s="20">
        <v>24999</v>
      </c>
      <c r="G48" s="18">
        <v>0.5824557315936626</v>
      </c>
      <c r="H48" s="21">
        <v>5.926163209738128</v>
      </c>
    </row>
    <row r="49" spans="2:256" ht="12.75" customHeight="1">
      <c r="B49" s="72">
        <v>2015</v>
      </c>
      <c r="C49" s="20">
        <v>47562</v>
      </c>
      <c r="D49" s="20">
        <v>39009</v>
      </c>
      <c r="E49" s="18">
        <v>0.8201715655355115</v>
      </c>
      <c r="F49" s="20">
        <v>24484</v>
      </c>
      <c r="G49" s="18">
        <v>0.6276500294803763</v>
      </c>
      <c r="H49" s="21">
        <v>2.7567682194104757</v>
      </c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ht="18" customHeight="1">
      <c r="A50" s="1" t="s">
        <v>14</v>
      </c>
      <c r="B50" s="1">
        <v>2017</v>
      </c>
      <c r="C50" s="20">
        <v>25078</v>
      </c>
      <c r="D50" s="20">
        <v>25982</v>
      </c>
      <c r="E50" s="18">
        <v>1.0360613028857018</v>
      </c>
      <c r="F50" s="20">
        <v>10246</v>
      </c>
      <c r="G50" s="18">
        <v>0.394349934570087</v>
      </c>
      <c r="H50" s="21">
        <v>2.534211860111505</v>
      </c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2:256" ht="12.75" customHeight="1">
      <c r="B51" s="1">
        <v>2016</v>
      </c>
      <c r="C51" s="20">
        <v>30384</v>
      </c>
      <c r="D51" s="20">
        <v>28726</v>
      </c>
      <c r="E51" s="18">
        <v>0.9454318062137967</v>
      </c>
      <c r="F51" s="20">
        <v>12787</v>
      </c>
      <c r="G51" s="18">
        <v>0.4451368098586646</v>
      </c>
      <c r="H51" s="21">
        <v>2.001539645881447</v>
      </c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2:256" ht="12.75" customHeight="1">
      <c r="B52" s="1">
        <v>2015</v>
      </c>
      <c r="C52" s="20">
        <v>30794.333333333332</v>
      </c>
      <c r="D52" s="20">
        <v>29712</v>
      </c>
      <c r="E52" s="18">
        <v>0.96485284089064</v>
      </c>
      <c r="F52" s="20">
        <v>12610</v>
      </c>
      <c r="G52" s="18">
        <v>0.42440764674205705</v>
      </c>
      <c r="H52" s="21">
        <v>2.065831152733783</v>
      </c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ht="18" customHeight="1">
      <c r="A53" s="1" t="s">
        <v>15</v>
      </c>
      <c r="B53" s="1">
        <v>2017</v>
      </c>
      <c r="C53" s="20">
        <v>33661</v>
      </c>
      <c r="D53" s="20">
        <v>35841</v>
      </c>
      <c r="E53" s="18">
        <v>1.064752832131823</v>
      </c>
      <c r="F53" s="20">
        <v>18383</v>
      </c>
      <c r="G53" s="18">
        <v>0.5129042158421919</v>
      </c>
      <c r="H53" s="21">
        <v>5.2583147101354015</v>
      </c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2:256" ht="12.75" customHeight="1">
      <c r="B54" s="1">
        <v>2016</v>
      </c>
      <c r="C54" s="20">
        <v>47175</v>
      </c>
      <c r="D54" s="20">
        <v>48839</v>
      </c>
      <c r="E54" s="18">
        <v>1.0352729199788024</v>
      </c>
      <c r="F54" s="20">
        <v>17837</v>
      </c>
      <c r="G54" s="18">
        <v>0.3652204181084789</v>
      </c>
      <c r="H54" s="21">
        <v>4.88514707410872</v>
      </c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2:256" ht="12.75" customHeight="1">
      <c r="B55" s="1">
        <v>2015</v>
      </c>
      <c r="C55" s="20">
        <v>47613.66666666667</v>
      </c>
      <c r="D55" s="20">
        <v>49918</v>
      </c>
      <c r="E55" s="18">
        <v>1.0483964688009744</v>
      </c>
      <c r="F55" s="20">
        <v>17503</v>
      </c>
      <c r="G55" s="18">
        <v>0.35063504146800756</v>
      </c>
      <c r="H55" s="21">
        <v>4.4301248489730165</v>
      </c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ht="18" customHeight="1">
      <c r="A56" s="1" t="s">
        <v>48</v>
      </c>
      <c r="B56" s="1">
        <v>2017</v>
      </c>
      <c r="C56" s="20">
        <v>50692</v>
      </c>
      <c r="D56" s="20">
        <v>49138</v>
      </c>
      <c r="E56" s="18">
        <v>0.9693442752308057</v>
      </c>
      <c r="F56" s="20">
        <v>29758</v>
      </c>
      <c r="G56" s="18">
        <v>0.6056005535430827</v>
      </c>
      <c r="H56" s="21">
        <v>3.580587409880486</v>
      </c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2:256" ht="12.75" customHeight="1">
      <c r="B57" s="1">
        <v>2016</v>
      </c>
      <c r="C57" s="20">
        <v>50878</v>
      </c>
      <c r="D57" s="20">
        <v>43726</v>
      </c>
      <c r="E57" s="18">
        <v>0.8594284366523841</v>
      </c>
      <c r="F57" s="20">
        <v>28291</v>
      </c>
      <c r="G57" s="18">
        <v>0.6470063577734071</v>
      </c>
      <c r="H57" s="21">
        <v>3.523915109280963</v>
      </c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2:256" ht="12.75" customHeight="1">
      <c r="B58" s="1">
        <v>2015</v>
      </c>
      <c r="C58" s="20">
        <v>52444.333333333336</v>
      </c>
      <c r="D58" s="20">
        <v>50138</v>
      </c>
      <c r="E58" s="18">
        <v>0.9560232119135845</v>
      </c>
      <c r="F58" s="20">
        <v>24092</v>
      </c>
      <c r="G58" s="18">
        <v>0.48051378196178546</v>
      </c>
      <c r="H58" s="21">
        <v>4.6488460899883775</v>
      </c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ht="18" customHeight="1">
      <c r="A59" s="1" t="s">
        <v>17</v>
      </c>
      <c r="B59" s="1">
        <v>2017</v>
      </c>
      <c r="C59" s="20">
        <v>10405</v>
      </c>
      <c r="D59" s="20">
        <v>17262</v>
      </c>
      <c r="E59" s="18">
        <v>1.6590632408534634</v>
      </c>
      <c r="F59" s="20">
        <v>7798</v>
      </c>
      <c r="G59" s="18">
        <v>0.45174371451743717</v>
      </c>
      <c r="H59" s="21">
        <v>9.233351986569671</v>
      </c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2:256" ht="12.75" customHeight="1">
      <c r="B60" s="72">
        <v>2016</v>
      </c>
      <c r="C60" s="20">
        <v>18760</v>
      </c>
      <c r="D60" s="20">
        <v>20249</v>
      </c>
      <c r="E60" s="18">
        <v>1.079371002132196</v>
      </c>
      <c r="F60" s="20">
        <v>12697</v>
      </c>
      <c r="G60" s="18">
        <v>0.6270433107807794</v>
      </c>
      <c r="H60" s="21">
        <v>8.744710860366713</v>
      </c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2:256" ht="12.75" customHeight="1">
      <c r="B61" s="1">
        <v>2015</v>
      </c>
      <c r="C61" s="20">
        <v>18427.666666666664</v>
      </c>
      <c r="D61" s="20">
        <v>18323</v>
      </c>
      <c r="E61" s="18">
        <v>0.9943201345802508</v>
      </c>
      <c r="F61" s="20">
        <v>9233</v>
      </c>
      <c r="G61" s="18">
        <v>0.5039021994214921</v>
      </c>
      <c r="H61" s="21">
        <v>5.460448642266824</v>
      </c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ht="18" customHeight="1">
      <c r="A62" s="1" t="s">
        <v>18</v>
      </c>
      <c r="B62" s="1">
        <v>2017</v>
      </c>
      <c r="C62" s="20">
        <v>40943</v>
      </c>
      <c r="D62" s="20">
        <v>40019</v>
      </c>
      <c r="E62" s="18">
        <v>0.9774399973947309</v>
      </c>
      <c r="F62" s="20">
        <v>16919</v>
      </c>
      <c r="G62" s="18">
        <v>0.4227741822634249</v>
      </c>
      <c r="H62" s="21">
        <v>4.1470041470041465</v>
      </c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2:256" ht="12.75" customHeight="1">
      <c r="B63" s="1">
        <v>2016</v>
      </c>
      <c r="C63" s="20">
        <v>38592</v>
      </c>
      <c r="D63" s="20">
        <v>32374</v>
      </c>
      <c r="E63" s="18">
        <v>0.8388785240464345</v>
      </c>
      <c r="F63" s="20">
        <v>15025</v>
      </c>
      <c r="G63" s="18">
        <v>0.46410699944399825</v>
      </c>
      <c r="H63" s="21">
        <v>5.813953488372093</v>
      </c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2:256" ht="12.75" customHeight="1">
      <c r="B64" s="1">
        <v>2015</v>
      </c>
      <c r="C64" s="20">
        <v>39623</v>
      </c>
      <c r="D64" s="20">
        <v>37602</v>
      </c>
      <c r="E64" s="18">
        <v>0.9489942710042147</v>
      </c>
      <c r="F64" s="20">
        <v>16556</v>
      </c>
      <c r="G64" s="18">
        <v>0.4402957289505877</v>
      </c>
      <c r="H64" s="21">
        <v>5.416248746238716</v>
      </c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18" customHeight="1">
      <c r="A65" s="26" t="s">
        <v>19</v>
      </c>
      <c r="B65" s="26">
        <v>2017</v>
      </c>
      <c r="C65" s="31">
        <v>357996</v>
      </c>
      <c r="D65" s="31">
        <v>392198</v>
      </c>
      <c r="E65" s="29">
        <v>1.0955373803059252</v>
      </c>
      <c r="F65" s="31">
        <v>177480</v>
      </c>
      <c r="G65" s="29">
        <v>0.4525265299670065</v>
      </c>
      <c r="H65" s="32">
        <v>8.60469431301605</v>
      </c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ht="12.75" customHeight="1">
      <c r="A66" s="26"/>
      <c r="B66" s="26">
        <v>2016</v>
      </c>
      <c r="C66" s="31">
        <v>395723</v>
      </c>
      <c r="D66" s="31">
        <v>330385</v>
      </c>
      <c r="E66" s="29">
        <v>0.834889556583772</v>
      </c>
      <c r="F66" s="31">
        <v>179059</v>
      </c>
      <c r="G66" s="29">
        <v>0.5419707311167274</v>
      </c>
      <c r="H66" s="32">
        <v>7.718753762390807</v>
      </c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ht="12.75" customHeight="1">
      <c r="A67" s="26"/>
      <c r="B67" s="26">
        <v>2015</v>
      </c>
      <c r="C67" s="31">
        <v>390144.6666666667</v>
      </c>
      <c r="D67" s="31">
        <v>340454</v>
      </c>
      <c r="E67" s="29">
        <v>0.8726352788794584</v>
      </c>
      <c r="F67" s="31">
        <v>172170</v>
      </c>
      <c r="G67" s="29">
        <v>0.5057070852449964</v>
      </c>
      <c r="H67" s="32">
        <v>5.697973165857836</v>
      </c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8" ht="12.75">
      <c r="A68" s="59"/>
      <c r="B68" s="59"/>
      <c r="C68" s="61"/>
      <c r="D68" s="61"/>
      <c r="E68" s="61"/>
      <c r="F68" s="62"/>
      <c r="G68" s="62"/>
      <c r="H68" s="63"/>
    </row>
    <row r="69" spans="1:8" ht="18" customHeight="1">
      <c r="A69" s="42"/>
      <c r="B69" s="42"/>
      <c r="C69" s="10" t="s">
        <v>20</v>
      </c>
      <c r="D69" s="10"/>
      <c r="E69" s="10"/>
      <c r="F69" s="10"/>
      <c r="G69" s="10"/>
      <c r="H69" s="10"/>
    </row>
    <row r="70" spans="1:8" ht="39" customHeight="1">
      <c r="A70" s="11" t="s">
        <v>2</v>
      </c>
      <c r="B70" s="69" t="s">
        <v>3</v>
      </c>
      <c r="C70" s="10" t="s">
        <v>21</v>
      </c>
      <c r="D70" s="10" t="s">
        <v>5</v>
      </c>
      <c r="E70" s="10" t="s">
        <v>22</v>
      </c>
      <c r="F70" s="10" t="s">
        <v>23</v>
      </c>
      <c r="G70" s="10" t="s">
        <v>8</v>
      </c>
      <c r="H70" s="10" t="s">
        <v>9</v>
      </c>
    </row>
    <row r="71" spans="1:8" ht="18" customHeight="1">
      <c r="A71" s="1" t="s">
        <v>10</v>
      </c>
      <c r="B71" s="1">
        <v>2017</v>
      </c>
      <c r="C71" s="20">
        <v>12047</v>
      </c>
      <c r="D71" s="20">
        <v>11970</v>
      </c>
      <c r="E71" s="18">
        <v>0.9936083672283557</v>
      </c>
      <c r="F71" s="20">
        <v>3752</v>
      </c>
      <c r="G71" s="18">
        <v>0.3134502923976608</v>
      </c>
      <c r="H71" s="21">
        <v>1.591089896579157</v>
      </c>
    </row>
    <row r="72" spans="2:8" ht="12.75" customHeight="1">
      <c r="B72" s="1">
        <v>2016</v>
      </c>
      <c r="C72" s="20">
        <v>11682</v>
      </c>
      <c r="D72" s="20">
        <v>13318</v>
      </c>
      <c r="E72" s="18">
        <v>1.140044512925869</v>
      </c>
      <c r="F72" s="20">
        <v>3877</v>
      </c>
      <c r="G72" s="18">
        <v>0.2911097762426791</v>
      </c>
      <c r="H72" s="21">
        <v>3.2635300516725594</v>
      </c>
    </row>
    <row r="73" spans="2:8" ht="12.75" customHeight="1">
      <c r="B73" s="1">
        <v>2015</v>
      </c>
      <c r="C73" s="20">
        <v>11608</v>
      </c>
      <c r="D73" s="20">
        <v>9800</v>
      </c>
      <c r="E73" s="18">
        <v>0.8442453480358374</v>
      </c>
      <c r="F73" s="20">
        <v>3693</v>
      </c>
      <c r="G73" s="18">
        <v>0.3768367346938776</v>
      </c>
      <c r="H73" s="21">
        <v>4.263565891472868</v>
      </c>
    </row>
    <row r="74" spans="1:8" ht="18" customHeight="1">
      <c r="A74" s="1" t="s">
        <v>11</v>
      </c>
      <c r="B74" s="1">
        <v>2017</v>
      </c>
      <c r="C74" s="20">
        <v>4300</v>
      </c>
      <c r="D74" s="20">
        <v>4292</v>
      </c>
      <c r="E74" s="18">
        <v>0.998139534883721</v>
      </c>
      <c r="F74" s="20">
        <v>1854</v>
      </c>
      <c r="G74" s="18">
        <v>0.4319664492078285</v>
      </c>
      <c r="H74" s="21">
        <v>2.840909090909091</v>
      </c>
    </row>
    <row r="75" spans="2:8" ht="12.75" customHeight="1">
      <c r="B75" s="1">
        <v>2016</v>
      </c>
      <c r="C75" s="20">
        <v>4125</v>
      </c>
      <c r="D75" s="20">
        <v>4542</v>
      </c>
      <c r="E75" s="18">
        <v>1.1010909090909091</v>
      </c>
      <c r="F75" s="20">
        <v>1725</v>
      </c>
      <c r="G75" s="18">
        <v>0.3797886393659181</v>
      </c>
      <c r="H75" s="21">
        <v>3.6199095022624435</v>
      </c>
    </row>
    <row r="76" spans="2:8" ht="12.75" customHeight="1">
      <c r="B76" s="1">
        <v>2015</v>
      </c>
      <c r="C76" s="20">
        <v>4139</v>
      </c>
      <c r="D76" s="20">
        <v>4262</v>
      </c>
      <c r="E76" s="18">
        <v>1.0297173230248853</v>
      </c>
      <c r="F76" s="20">
        <v>1342</v>
      </c>
      <c r="G76" s="18">
        <v>0.3148756452369779</v>
      </c>
      <c r="H76" s="21">
        <v>5.2493438320209975</v>
      </c>
    </row>
    <row r="77" spans="1:8" ht="18" customHeight="1">
      <c r="A77" s="1" t="s">
        <v>12</v>
      </c>
      <c r="B77" s="1">
        <v>2017</v>
      </c>
      <c r="C77" s="20">
        <v>8299</v>
      </c>
      <c r="D77" s="20">
        <v>11312</v>
      </c>
      <c r="E77" s="18">
        <v>1.3630557898541993</v>
      </c>
      <c r="F77" s="20">
        <v>3900</v>
      </c>
      <c r="G77" s="18">
        <v>0.34476661951909476</v>
      </c>
      <c r="H77" s="21">
        <v>2.2358859698155396</v>
      </c>
    </row>
    <row r="78" spans="2:8" ht="12.75" customHeight="1">
      <c r="B78" s="1">
        <v>2016</v>
      </c>
      <c r="C78" s="20">
        <v>8165.5</v>
      </c>
      <c r="D78" s="20">
        <v>8017.5</v>
      </c>
      <c r="E78" s="18">
        <v>0.9818749617292266</v>
      </c>
      <c r="F78" s="20">
        <v>2668</v>
      </c>
      <c r="G78" s="18">
        <v>0.3327720611163081</v>
      </c>
      <c r="H78" s="21">
        <v>3.4129692832764507</v>
      </c>
    </row>
    <row r="79" spans="2:8" ht="12.75" customHeight="1">
      <c r="B79" s="1">
        <v>2015</v>
      </c>
      <c r="C79" s="20">
        <v>8089</v>
      </c>
      <c r="D79" s="20">
        <v>7569</v>
      </c>
      <c r="E79" s="18">
        <v>0.935715168747682</v>
      </c>
      <c r="F79" s="20">
        <v>2444</v>
      </c>
      <c r="G79" s="18">
        <v>0.32289602325274147</v>
      </c>
      <c r="H79" s="21">
        <v>2.6939655172413794</v>
      </c>
    </row>
    <row r="80" spans="1:8" ht="18" customHeight="1">
      <c r="A80" s="1" t="s">
        <v>13</v>
      </c>
      <c r="B80" s="1">
        <v>2017</v>
      </c>
      <c r="C80" s="20">
        <v>7896</v>
      </c>
      <c r="D80" s="20">
        <v>8501</v>
      </c>
      <c r="E80" s="18">
        <v>1.0766210739614994</v>
      </c>
      <c r="F80" s="20">
        <v>3022</v>
      </c>
      <c r="G80" s="18">
        <v>0.35548758969532995</v>
      </c>
      <c r="H80" s="21">
        <v>2.5630072618539086</v>
      </c>
    </row>
    <row r="81" spans="2:8" ht="12.75" customHeight="1">
      <c r="B81" s="1">
        <v>2016</v>
      </c>
      <c r="C81" s="20">
        <v>7311</v>
      </c>
      <c r="D81" s="20">
        <v>7692</v>
      </c>
      <c r="E81" s="18">
        <v>1.0521132540008207</v>
      </c>
      <c r="F81" s="20">
        <v>2950</v>
      </c>
      <c r="G81" s="18">
        <v>0.3835153406136245</v>
      </c>
      <c r="H81" s="21">
        <v>1.763668430335097</v>
      </c>
    </row>
    <row r="82" spans="1:8" ht="12.75" customHeight="1">
      <c r="A82" s="72"/>
      <c r="B82" s="1">
        <v>2015</v>
      </c>
      <c r="C82" s="20">
        <v>7308</v>
      </c>
      <c r="D82" s="20">
        <v>7196</v>
      </c>
      <c r="E82" s="18">
        <v>0.9846743295019157</v>
      </c>
      <c r="F82" s="20">
        <v>2398</v>
      </c>
      <c r="G82" s="18">
        <v>0.33324068927181766</v>
      </c>
      <c r="H82" s="21">
        <v>3.170577045022194</v>
      </c>
    </row>
    <row r="83" spans="1:8" ht="18" customHeight="1">
      <c r="A83" s="1" t="s">
        <v>14</v>
      </c>
      <c r="B83" s="1">
        <v>2017</v>
      </c>
      <c r="C83" s="20">
        <v>5015</v>
      </c>
      <c r="D83" s="20">
        <v>5790</v>
      </c>
      <c r="E83" s="18">
        <v>1.1545363908275175</v>
      </c>
      <c r="F83" s="20">
        <v>1657</v>
      </c>
      <c r="G83" s="18">
        <v>0.28618307426597583</v>
      </c>
      <c r="H83" s="21">
        <v>4.807692307692308</v>
      </c>
    </row>
    <row r="84" spans="2:8" ht="12.75" customHeight="1">
      <c r="B84" s="1">
        <v>2016</v>
      </c>
      <c r="C84" s="20">
        <v>4825.5</v>
      </c>
      <c r="D84" s="20">
        <v>5789</v>
      </c>
      <c r="E84" s="18">
        <v>1.1996684281421615</v>
      </c>
      <c r="F84" s="20">
        <v>1747</v>
      </c>
      <c r="G84" s="18">
        <v>0.301779236482985</v>
      </c>
      <c r="H84" s="21">
        <v>8.964143426294822</v>
      </c>
    </row>
    <row r="85" spans="2:8" ht="12.75" customHeight="1">
      <c r="B85" s="1">
        <v>2015</v>
      </c>
      <c r="C85" s="20">
        <v>4837</v>
      </c>
      <c r="D85" s="20">
        <v>4449</v>
      </c>
      <c r="E85" s="18">
        <v>0.9197849906967128</v>
      </c>
      <c r="F85" s="20">
        <v>1208</v>
      </c>
      <c r="G85" s="18">
        <v>0.27152169026747586</v>
      </c>
      <c r="H85" s="21">
        <v>2.1459227467811157</v>
      </c>
    </row>
    <row r="86" spans="1:8" ht="18" customHeight="1">
      <c r="A86" s="1" t="s">
        <v>15</v>
      </c>
      <c r="B86" s="1">
        <v>2017</v>
      </c>
      <c r="C86" s="20">
        <v>7448</v>
      </c>
      <c r="D86" s="20">
        <v>6227</v>
      </c>
      <c r="E86" s="18">
        <v>0.8360633727175081</v>
      </c>
      <c r="F86" s="20">
        <v>2483</v>
      </c>
      <c r="G86" s="18">
        <v>0.3987473903966597</v>
      </c>
      <c r="H86" s="21">
        <v>1.6411378555798686</v>
      </c>
    </row>
    <row r="87" spans="2:8" ht="12.75" customHeight="1">
      <c r="B87" s="1">
        <v>2016</v>
      </c>
      <c r="C87" s="20">
        <v>7150.5</v>
      </c>
      <c r="D87" s="20">
        <v>7394</v>
      </c>
      <c r="E87" s="18">
        <v>1.034053562687924</v>
      </c>
      <c r="F87" s="20">
        <v>2718</v>
      </c>
      <c r="G87" s="18">
        <v>0.3675953475791182</v>
      </c>
      <c r="H87" s="21">
        <v>1.7678255745433118</v>
      </c>
    </row>
    <row r="88" spans="2:8" ht="12.75" customHeight="1">
      <c r="B88" s="1">
        <v>2015</v>
      </c>
      <c r="C88" s="20">
        <v>6993</v>
      </c>
      <c r="D88" s="20">
        <v>7713</v>
      </c>
      <c r="E88" s="18">
        <v>1.102960102960103</v>
      </c>
      <c r="F88" s="20">
        <v>3021</v>
      </c>
      <c r="G88" s="18">
        <v>0.39167639050952935</v>
      </c>
      <c r="H88" s="21">
        <v>2.9880478087649402</v>
      </c>
    </row>
    <row r="89" spans="1:8" ht="18" customHeight="1">
      <c r="A89" s="1" t="s">
        <v>48</v>
      </c>
      <c r="B89" s="1">
        <v>2017</v>
      </c>
      <c r="C89" s="20">
        <v>8262</v>
      </c>
      <c r="D89" s="20">
        <v>6528</v>
      </c>
      <c r="E89" s="18">
        <v>0.7901234567901234</v>
      </c>
      <c r="F89" s="20">
        <v>2537</v>
      </c>
      <c r="G89" s="18">
        <v>0.38863357843137253</v>
      </c>
      <c r="H89" s="21">
        <v>1.5120967741935483</v>
      </c>
    </row>
    <row r="90" spans="2:8" ht="12.75" customHeight="1">
      <c r="B90" s="1">
        <v>2016</v>
      </c>
      <c r="C90" s="20">
        <v>7965.5</v>
      </c>
      <c r="D90" s="20">
        <v>6781</v>
      </c>
      <c r="E90" s="18">
        <v>0.8512962149268721</v>
      </c>
      <c r="F90" s="20">
        <v>2861</v>
      </c>
      <c r="G90" s="18">
        <v>0.4219141719510397</v>
      </c>
      <c r="H90" s="21">
        <v>3.1446540880503147</v>
      </c>
    </row>
    <row r="91" spans="2:8" ht="12.75" customHeight="1">
      <c r="B91" s="1">
        <v>2015</v>
      </c>
      <c r="C91" s="20">
        <v>7763</v>
      </c>
      <c r="D91" s="20">
        <v>3650</v>
      </c>
      <c r="E91" s="18">
        <v>0.47017905448924385</v>
      </c>
      <c r="F91" s="20">
        <v>1518</v>
      </c>
      <c r="G91" s="18">
        <v>0.4158904109589041</v>
      </c>
      <c r="H91" s="21">
        <v>3.1282586027111576</v>
      </c>
    </row>
    <row r="92" spans="1:8" ht="18" customHeight="1">
      <c r="A92" s="1" t="s">
        <v>17</v>
      </c>
      <c r="B92" s="1">
        <v>2017</v>
      </c>
      <c r="C92" s="20">
        <v>2934</v>
      </c>
      <c r="D92" s="20">
        <v>4330</v>
      </c>
      <c r="E92" s="18">
        <v>1.4758009543285617</v>
      </c>
      <c r="F92" s="20">
        <v>1290</v>
      </c>
      <c r="G92" s="18">
        <v>0.2979214780600462</v>
      </c>
      <c r="H92" s="21">
        <v>3.432494279176201</v>
      </c>
    </row>
    <row r="93" spans="2:8" ht="12.75" customHeight="1">
      <c r="B93" s="1">
        <v>2016</v>
      </c>
      <c r="C93" s="20">
        <v>2825</v>
      </c>
      <c r="D93" s="20">
        <v>4422</v>
      </c>
      <c r="E93" s="18">
        <v>1.5653097345132743</v>
      </c>
      <c r="F93" s="20">
        <v>1058</v>
      </c>
      <c r="G93" s="18">
        <v>0.2392582541836273</v>
      </c>
      <c r="H93" s="21">
        <v>2.0855057351407718</v>
      </c>
    </row>
    <row r="94" spans="2:8" ht="12.75" customHeight="1">
      <c r="B94" s="1">
        <v>2015</v>
      </c>
      <c r="C94" s="20">
        <v>2860</v>
      </c>
      <c r="D94" s="20">
        <v>2517</v>
      </c>
      <c r="E94" s="18">
        <v>0.8800699300699301</v>
      </c>
      <c r="F94" s="20">
        <v>654</v>
      </c>
      <c r="G94" s="18">
        <v>0.2598331346841478</v>
      </c>
      <c r="H94" s="21">
        <v>4.434589800443459</v>
      </c>
    </row>
    <row r="95" spans="1:8" ht="18" customHeight="1">
      <c r="A95" s="1" t="s">
        <v>18</v>
      </c>
      <c r="B95" s="1">
        <v>2017</v>
      </c>
      <c r="C95" s="20">
        <v>6402</v>
      </c>
      <c r="D95" s="20">
        <v>1160</v>
      </c>
      <c r="E95" s="18">
        <v>0.18119337706966573</v>
      </c>
      <c r="F95" s="20">
        <v>318</v>
      </c>
      <c r="G95" s="18">
        <v>0.27413793103448275</v>
      </c>
      <c r="H95" s="21">
        <v>12.422360248447204</v>
      </c>
    </row>
    <row r="96" spans="2:8" ht="12.75" customHeight="1">
      <c r="B96" s="1">
        <v>2016</v>
      </c>
      <c r="C96" s="20">
        <v>6332.5</v>
      </c>
      <c r="D96" s="20">
        <v>1343</v>
      </c>
      <c r="E96" s="18">
        <v>0.21208053691275167</v>
      </c>
      <c r="F96" s="20">
        <v>269</v>
      </c>
      <c r="G96" s="18">
        <v>0.20029784065524944</v>
      </c>
      <c r="H96" s="21">
        <v>12.345679012345679</v>
      </c>
    </row>
    <row r="97" spans="2:8" ht="12.75" customHeight="1">
      <c r="B97" s="1">
        <v>2015</v>
      </c>
      <c r="C97" s="20">
        <v>6222</v>
      </c>
      <c r="D97" s="20">
        <v>2107</v>
      </c>
      <c r="E97" s="18">
        <v>0.33863709418193505</v>
      </c>
      <c r="F97" s="20">
        <v>310</v>
      </c>
      <c r="G97" s="18">
        <v>0.14712861888941622</v>
      </c>
      <c r="H97" s="21">
        <v>6.802721088435374</v>
      </c>
    </row>
    <row r="98" spans="1:8" ht="18" customHeight="1">
      <c r="A98" s="26" t="s">
        <v>19</v>
      </c>
      <c r="B98" s="26">
        <v>2017</v>
      </c>
      <c r="C98" s="31">
        <v>62603</v>
      </c>
      <c r="D98" s="31">
        <v>60110</v>
      </c>
      <c r="E98" s="29">
        <v>0.9601776272702586</v>
      </c>
      <c r="F98" s="31">
        <v>20813</v>
      </c>
      <c r="G98" s="29">
        <v>0.3462485443353851</v>
      </c>
      <c r="H98" s="32">
        <v>2.4148108398175476</v>
      </c>
    </row>
    <row r="99" spans="1:8" ht="12.75" customHeight="1">
      <c r="A99" s="26"/>
      <c r="B99" s="26">
        <v>2016</v>
      </c>
      <c r="C99" s="31">
        <v>60382.5</v>
      </c>
      <c r="D99" s="31">
        <v>59298.5</v>
      </c>
      <c r="E99" s="29">
        <v>0.9820477787438413</v>
      </c>
      <c r="F99" s="31">
        <v>19873</v>
      </c>
      <c r="G99" s="29">
        <v>0.33513495282342726</v>
      </c>
      <c r="H99" s="32">
        <v>3.30169211721007</v>
      </c>
    </row>
    <row r="100" spans="1:8" ht="12.75" customHeight="1">
      <c r="A100" s="26"/>
      <c r="B100" s="26">
        <v>2015</v>
      </c>
      <c r="C100" s="31">
        <v>59819</v>
      </c>
      <c r="D100" s="31">
        <v>49263</v>
      </c>
      <c r="E100" s="29">
        <v>0.823534328557816</v>
      </c>
      <c r="F100" s="31">
        <v>16588</v>
      </c>
      <c r="G100" s="29">
        <v>0.33672330146357304</v>
      </c>
      <c r="H100" s="32">
        <v>3.4426526544663885</v>
      </c>
    </row>
    <row r="101" spans="1:8" ht="12.75">
      <c r="A101" s="59"/>
      <c r="B101" s="59"/>
      <c r="C101" s="61"/>
      <c r="D101" s="61"/>
      <c r="E101" s="61"/>
      <c r="F101" s="62"/>
      <c r="G101" s="62"/>
      <c r="H101" s="63"/>
    </row>
    <row r="102" spans="1:8" ht="18" customHeight="1">
      <c r="A102" s="42"/>
      <c r="B102" s="42"/>
      <c r="C102" s="10" t="s">
        <v>24</v>
      </c>
      <c r="D102" s="10"/>
      <c r="E102" s="10"/>
      <c r="F102" s="10"/>
      <c r="G102" s="10"/>
      <c r="H102" s="10"/>
    </row>
    <row r="103" spans="1:8" ht="39" customHeight="1">
      <c r="A103" s="11" t="s">
        <v>2</v>
      </c>
      <c r="B103" s="69" t="s">
        <v>3</v>
      </c>
      <c r="C103" s="10" t="s">
        <v>25</v>
      </c>
      <c r="D103" s="10" t="s">
        <v>5</v>
      </c>
      <c r="E103" s="10" t="s">
        <v>27</v>
      </c>
      <c r="F103" s="10" t="s">
        <v>23</v>
      </c>
      <c r="G103" s="10" t="s">
        <v>8</v>
      </c>
      <c r="H103" s="10" t="s">
        <v>9</v>
      </c>
    </row>
    <row r="104" spans="1:8" ht="18" customHeight="1">
      <c r="A104" s="1" t="s">
        <v>10</v>
      </c>
      <c r="B104" s="1">
        <v>2017</v>
      </c>
      <c r="C104" s="20">
        <v>18843</v>
      </c>
      <c r="D104" s="20">
        <v>15797</v>
      </c>
      <c r="E104" s="18">
        <v>0.8383484583134321</v>
      </c>
      <c r="F104" s="20">
        <v>5307</v>
      </c>
      <c r="G104" s="18">
        <v>0.3359498638982085</v>
      </c>
      <c r="H104" s="21">
        <v>2.109982856389292</v>
      </c>
    </row>
    <row r="105" spans="2:8" ht="12.75" customHeight="1">
      <c r="B105" s="1">
        <v>2016</v>
      </c>
      <c r="C105" s="20">
        <v>15842</v>
      </c>
      <c r="D105" s="20">
        <v>5780</v>
      </c>
      <c r="E105" s="18">
        <v>0.36485292261078145</v>
      </c>
      <c r="F105" s="20">
        <v>3871</v>
      </c>
      <c r="G105" s="18">
        <v>0.6697231833910035</v>
      </c>
      <c r="H105" s="21">
        <v>2.707581227436823</v>
      </c>
    </row>
    <row r="106" spans="2:8" ht="12.75" customHeight="1">
      <c r="B106" s="1">
        <v>2015</v>
      </c>
      <c r="C106" s="20">
        <v>12688.5</v>
      </c>
      <c r="D106" s="20">
        <v>5780</v>
      </c>
      <c r="E106" s="18">
        <v>0.45553059857351147</v>
      </c>
      <c r="F106" s="20">
        <v>3871</v>
      </c>
      <c r="G106" s="18">
        <v>0.6697231833910035</v>
      </c>
      <c r="H106" s="21">
        <v>3.0173497611264772</v>
      </c>
    </row>
    <row r="107" spans="1:8" ht="18" customHeight="1">
      <c r="A107" s="1" t="s">
        <v>11</v>
      </c>
      <c r="B107" s="1">
        <v>2017</v>
      </c>
      <c r="C107" s="20">
        <v>10402.5</v>
      </c>
      <c r="D107" s="20">
        <v>10396</v>
      </c>
      <c r="E107" s="18">
        <v>0.9993751502042778</v>
      </c>
      <c r="F107" s="20">
        <v>5806</v>
      </c>
      <c r="G107" s="18">
        <v>0.5584840323201231</v>
      </c>
      <c r="H107" s="21">
        <v>1.7375033413525796</v>
      </c>
    </row>
    <row r="108" spans="2:8" ht="12.75" customHeight="1">
      <c r="B108" s="1">
        <v>2016</v>
      </c>
      <c r="C108" s="20">
        <v>18480.5</v>
      </c>
      <c r="D108" s="20">
        <v>17407</v>
      </c>
      <c r="E108" s="18">
        <v>0.9419117448120993</v>
      </c>
      <c r="F108" s="20">
        <v>10042</v>
      </c>
      <c r="G108" s="18">
        <v>0.576894352846556</v>
      </c>
      <c r="H108" s="21">
        <v>2.9113448534936137</v>
      </c>
    </row>
    <row r="109" spans="2:8" ht="12.75" customHeight="1">
      <c r="B109" s="1">
        <v>2015</v>
      </c>
      <c r="C109" s="20">
        <v>18306.25</v>
      </c>
      <c r="D109" s="20">
        <v>16137</v>
      </c>
      <c r="E109" s="18">
        <v>0.881502219187436</v>
      </c>
      <c r="F109" s="20">
        <v>8571</v>
      </c>
      <c r="G109" s="18">
        <v>0.5311396170291875</v>
      </c>
      <c r="H109" s="21">
        <v>2.4229837313949463</v>
      </c>
    </row>
    <row r="110" spans="1:8" ht="18" customHeight="1">
      <c r="A110" s="1" t="s">
        <v>12</v>
      </c>
      <c r="B110" s="1">
        <v>2017</v>
      </c>
      <c r="C110" s="20">
        <v>16357.5</v>
      </c>
      <c r="D110" s="20">
        <v>20951</v>
      </c>
      <c r="E110" s="18">
        <v>1.2808191960874216</v>
      </c>
      <c r="F110" s="20">
        <v>10353</v>
      </c>
      <c r="G110" s="18">
        <v>0.494153023722018</v>
      </c>
      <c r="H110" s="21">
        <v>1.7217348528326637</v>
      </c>
    </row>
    <row r="111" spans="2:8" ht="12.75" customHeight="1">
      <c r="B111" s="1">
        <v>2016</v>
      </c>
      <c r="C111" s="20">
        <v>25204.5</v>
      </c>
      <c r="D111" s="20">
        <v>11241</v>
      </c>
      <c r="E111" s="18">
        <v>0.4459917871808606</v>
      </c>
      <c r="F111" s="20">
        <v>5896</v>
      </c>
      <c r="G111" s="18">
        <v>0.5245084956854372</v>
      </c>
      <c r="H111" s="21">
        <v>3.613835828600929</v>
      </c>
    </row>
    <row r="112" spans="2:8" ht="12.75" customHeight="1">
      <c r="B112" s="1">
        <v>2015</v>
      </c>
      <c r="C112" s="20">
        <v>27628.5</v>
      </c>
      <c r="D112" s="20">
        <v>26281</v>
      </c>
      <c r="E112" s="18">
        <v>0.951227898727763</v>
      </c>
      <c r="F112" s="20">
        <v>11739</v>
      </c>
      <c r="G112" s="18">
        <v>0.44667250104638334</v>
      </c>
      <c r="H112" s="21">
        <v>2.7801744799156363</v>
      </c>
    </row>
    <row r="113" spans="1:256" ht="18" customHeight="1">
      <c r="A113" s="1" t="s">
        <v>13</v>
      </c>
      <c r="B113" s="1">
        <v>2017</v>
      </c>
      <c r="C113" s="20">
        <v>10627.5</v>
      </c>
      <c r="D113" s="20">
        <v>14652</v>
      </c>
      <c r="E113" s="18">
        <v>1.3786873676781934</v>
      </c>
      <c r="F113" s="20">
        <v>6195</v>
      </c>
      <c r="G113" s="18">
        <v>0.4228091728091728</v>
      </c>
      <c r="H113" s="21">
        <v>2.966478789676654</v>
      </c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</row>
    <row r="114" spans="2:256" ht="12.75" customHeight="1">
      <c r="B114" s="1">
        <v>2016</v>
      </c>
      <c r="C114" s="20">
        <v>14859.5</v>
      </c>
      <c r="D114" s="20">
        <v>19370</v>
      </c>
      <c r="E114" s="18">
        <v>1.3035431878596184</v>
      </c>
      <c r="F114" s="20">
        <v>7780</v>
      </c>
      <c r="G114" s="18">
        <v>0.40165203923593185</v>
      </c>
      <c r="H114" s="21">
        <v>2.1919142717973696</v>
      </c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</row>
    <row r="115" spans="2:256" ht="12.75" customHeight="1">
      <c r="B115" s="72">
        <v>2015</v>
      </c>
      <c r="C115" s="20">
        <v>17207</v>
      </c>
      <c r="D115" s="20">
        <v>10381</v>
      </c>
      <c r="E115" s="18">
        <v>0.6033009821584239</v>
      </c>
      <c r="F115" s="20">
        <v>3055</v>
      </c>
      <c r="G115" s="18">
        <v>0.2942876408823813</v>
      </c>
      <c r="H115" s="21">
        <v>3.6376864314296107</v>
      </c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</row>
    <row r="116" spans="1:256" ht="18" customHeight="1">
      <c r="A116" s="1" t="s">
        <v>14</v>
      </c>
      <c r="B116" s="1">
        <v>2017</v>
      </c>
      <c r="C116" s="20">
        <v>6694.5</v>
      </c>
      <c r="D116" s="20">
        <v>4519</v>
      </c>
      <c r="E116" s="18">
        <v>0.6750317424751662</v>
      </c>
      <c r="F116" s="20">
        <v>2873</v>
      </c>
      <c r="G116" s="18">
        <v>0.6357601239212215</v>
      </c>
      <c r="H116" s="21">
        <v>2.796847190439868</v>
      </c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</row>
    <row r="117" spans="2:256" ht="12.75" customHeight="1">
      <c r="B117" s="1">
        <v>2016</v>
      </c>
      <c r="C117" s="20">
        <v>9176</v>
      </c>
      <c r="D117" s="20">
        <v>7746</v>
      </c>
      <c r="E117" s="18">
        <v>0.8441586748038361</v>
      </c>
      <c r="F117" s="20">
        <v>3160</v>
      </c>
      <c r="G117" s="18">
        <v>0.40795249160857217</v>
      </c>
      <c r="H117" s="21">
        <v>2.177700348432056</v>
      </c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</row>
    <row r="118" spans="2:256" ht="12.75" customHeight="1">
      <c r="B118" s="1">
        <v>2015</v>
      </c>
      <c r="C118" s="20">
        <v>10341.5</v>
      </c>
      <c r="D118" s="20">
        <v>7620</v>
      </c>
      <c r="E118" s="18">
        <v>0.7368370159067833</v>
      </c>
      <c r="F118" s="20">
        <v>2953</v>
      </c>
      <c r="G118" s="18">
        <v>0.38753280839895016</v>
      </c>
      <c r="H118" s="21">
        <v>0.3544842254519674</v>
      </c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</row>
    <row r="119" spans="1:256" ht="18" customHeight="1">
      <c r="A119" s="1" t="s">
        <v>15</v>
      </c>
      <c r="B119" s="1">
        <v>2017</v>
      </c>
      <c r="C119" s="20">
        <v>3641</v>
      </c>
      <c r="D119" s="20">
        <v>2813</v>
      </c>
      <c r="E119" s="18">
        <v>0.7725899478165339</v>
      </c>
      <c r="F119" s="20">
        <v>1892</v>
      </c>
      <c r="G119" s="18">
        <v>0.6725915392819054</v>
      </c>
      <c r="H119" s="21">
        <v>1.8979833926453142</v>
      </c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</row>
    <row r="120" spans="2:256" ht="12.75" customHeight="1">
      <c r="B120" s="1">
        <v>2016</v>
      </c>
      <c r="C120" s="20">
        <v>3885</v>
      </c>
      <c r="D120" s="20">
        <v>3487</v>
      </c>
      <c r="E120" s="18">
        <v>0.8975546975546975</v>
      </c>
      <c r="F120" s="20">
        <v>2764</v>
      </c>
      <c r="G120" s="18">
        <v>0.7926584456552911</v>
      </c>
      <c r="H120" s="21">
        <v>1.4632718759145449</v>
      </c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</row>
    <row r="121" spans="2:256" ht="12.75" customHeight="1">
      <c r="B121" s="1">
        <v>2015</v>
      </c>
      <c r="C121" s="20">
        <v>5352.5</v>
      </c>
      <c r="D121" s="20">
        <v>3590</v>
      </c>
      <c r="E121" s="18">
        <v>0.6707146193367586</v>
      </c>
      <c r="F121" s="20">
        <v>2693</v>
      </c>
      <c r="G121" s="18">
        <v>0.7501392757660167</v>
      </c>
      <c r="H121" s="21">
        <v>1.2702445220704985</v>
      </c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</row>
    <row r="122" spans="1:256" ht="18" customHeight="1">
      <c r="A122" s="1" t="s">
        <v>48</v>
      </c>
      <c r="B122" s="1">
        <v>2017</v>
      </c>
      <c r="C122" s="20">
        <v>22101</v>
      </c>
      <c r="D122" s="20">
        <v>28277</v>
      </c>
      <c r="E122" s="18">
        <v>1.2794443690330755</v>
      </c>
      <c r="F122" s="20">
        <v>15225</v>
      </c>
      <c r="G122" s="18">
        <v>0.5384234536902783</v>
      </c>
      <c r="H122" s="21">
        <v>1.1648977478643543</v>
      </c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</row>
    <row r="123" spans="2:256" ht="12.75" customHeight="1">
      <c r="B123" s="1">
        <v>2016</v>
      </c>
      <c r="C123" s="20">
        <v>24498</v>
      </c>
      <c r="D123" s="20">
        <v>9883</v>
      </c>
      <c r="E123" s="18">
        <v>0.4034206874030533</v>
      </c>
      <c r="F123" s="20">
        <v>4700</v>
      </c>
      <c r="G123" s="18">
        <v>0.4755640999696448</v>
      </c>
      <c r="H123" s="21">
        <v>2.028397565922921</v>
      </c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</row>
    <row r="124" spans="2:256" ht="12.75" customHeight="1">
      <c r="B124" s="1">
        <v>2015</v>
      </c>
      <c r="C124" s="20">
        <v>28605</v>
      </c>
      <c r="D124" s="20">
        <v>33225</v>
      </c>
      <c r="E124" s="18">
        <v>1.1615102254850551</v>
      </c>
      <c r="F124" s="20">
        <v>17812</v>
      </c>
      <c r="G124" s="18">
        <v>0.5361023325808879</v>
      </c>
      <c r="H124" s="21">
        <v>2.0669422589678623</v>
      </c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</row>
    <row r="125" spans="1:256" ht="18" customHeight="1">
      <c r="A125" s="1" t="s">
        <v>17</v>
      </c>
      <c r="B125" s="1">
        <v>2017</v>
      </c>
      <c r="C125" s="20">
        <v>6510</v>
      </c>
      <c r="D125" s="20">
        <v>6742</v>
      </c>
      <c r="E125" s="18">
        <v>1.0356374807987712</v>
      </c>
      <c r="F125" s="20">
        <v>4037</v>
      </c>
      <c r="G125" s="18">
        <v>0.5987837436962326</v>
      </c>
      <c r="H125" s="21">
        <v>2.6128266033254155</v>
      </c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</row>
    <row r="126" spans="2:256" ht="12.75" customHeight="1">
      <c r="B126" s="1">
        <v>2016</v>
      </c>
      <c r="C126" s="20">
        <v>9620.5</v>
      </c>
      <c r="D126" s="20">
        <v>8973</v>
      </c>
      <c r="E126" s="18">
        <v>0.9326958058312977</v>
      </c>
      <c r="F126" s="20">
        <v>3575</v>
      </c>
      <c r="G126" s="18">
        <v>0.39841747464616073</v>
      </c>
      <c r="H126" s="21">
        <v>0.5530973451327433</v>
      </c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</row>
    <row r="127" spans="2:256" ht="12.75" customHeight="1">
      <c r="B127" s="1">
        <v>2015</v>
      </c>
      <c r="C127" s="20">
        <v>10807</v>
      </c>
      <c r="D127" s="20">
        <v>7211</v>
      </c>
      <c r="E127" s="18">
        <v>0.6672527065790691</v>
      </c>
      <c r="F127" s="20">
        <v>2955</v>
      </c>
      <c r="G127" s="18">
        <v>0.40979059769796145</v>
      </c>
      <c r="H127" s="21">
        <v>1.0319917440660475</v>
      </c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</row>
    <row r="128" spans="1:256" ht="18" customHeight="1">
      <c r="A128" s="1" t="s">
        <v>18</v>
      </c>
      <c r="B128" s="1">
        <v>2017</v>
      </c>
      <c r="C128" s="20">
        <v>20081.5</v>
      </c>
      <c r="D128" s="20">
        <v>17298</v>
      </c>
      <c r="E128" s="18">
        <v>0.8613898364166024</v>
      </c>
      <c r="F128" s="20">
        <v>6232</v>
      </c>
      <c r="G128" s="18">
        <v>0.36027286391490343</v>
      </c>
      <c r="H128" s="21">
        <v>1.5035333032626672</v>
      </c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</row>
    <row r="129" spans="2:256" ht="12.75" customHeight="1">
      <c r="B129" s="1">
        <v>2016</v>
      </c>
      <c r="C129" s="20">
        <v>17261.5</v>
      </c>
      <c r="D129" s="20">
        <v>18930</v>
      </c>
      <c r="E129" s="18">
        <v>1.0966601975494599</v>
      </c>
      <c r="F129" s="20">
        <v>10138</v>
      </c>
      <c r="G129" s="18">
        <v>0.5355520338087691</v>
      </c>
      <c r="H129" s="21">
        <v>0.9714396735962697</v>
      </c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</row>
    <row r="130" spans="2:256" ht="12.75" customHeight="1">
      <c r="B130" s="1">
        <v>2015</v>
      </c>
      <c r="C130" s="20">
        <v>26290</v>
      </c>
      <c r="D130" s="20">
        <v>21136</v>
      </c>
      <c r="E130" s="18">
        <v>0.8039558767592241</v>
      </c>
      <c r="F130" s="20">
        <v>6552</v>
      </c>
      <c r="G130" s="18">
        <v>0.30999242997728993</v>
      </c>
      <c r="H130" s="21">
        <v>3.356831151393085</v>
      </c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</row>
    <row r="131" spans="1:256" ht="18" customHeight="1">
      <c r="A131" s="26" t="s">
        <v>19</v>
      </c>
      <c r="B131" s="26">
        <v>2017</v>
      </c>
      <c r="C131" s="31">
        <v>115258.5</v>
      </c>
      <c r="D131" s="31">
        <v>121445</v>
      </c>
      <c r="E131" s="29">
        <v>1.0536750001084518</v>
      </c>
      <c r="F131" s="31">
        <v>57920</v>
      </c>
      <c r="G131" s="29">
        <v>0.47692371032154474</v>
      </c>
      <c r="H131" s="32">
        <v>1.9210423742970097</v>
      </c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</row>
    <row r="132" spans="1:256" ht="12.75" customHeight="1">
      <c r="A132" s="26"/>
      <c r="B132" s="26">
        <v>2016</v>
      </c>
      <c r="C132" s="31">
        <v>138827.5</v>
      </c>
      <c r="D132" s="31">
        <v>102817</v>
      </c>
      <c r="E132" s="29">
        <v>0.7406097495092832</v>
      </c>
      <c r="F132" s="31">
        <v>51926</v>
      </c>
      <c r="G132" s="29">
        <v>0.5050332143517122</v>
      </c>
      <c r="H132" s="32">
        <v>2.171697766492374</v>
      </c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</row>
    <row r="133" spans="1:256" ht="12.75" customHeight="1">
      <c r="A133" s="64"/>
      <c r="B133" s="64">
        <v>2015</v>
      </c>
      <c r="C133" s="66">
        <v>157226.25</v>
      </c>
      <c r="D133" s="66">
        <v>131361</v>
      </c>
      <c r="E133" s="67">
        <v>0.8354902568750447</v>
      </c>
      <c r="F133" s="66">
        <v>60201</v>
      </c>
      <c r="G133" s="67">
        <v>0.458286706099984</v>
      </c>
      <c r="H133" s="68">
        <v>2.2741253005759874</v>
      </c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</row>
    <row r="134" spans="3:8" ht="12.75">
      <c r="C134" s="1"/>
      <c r="D134" s="1"/>
      <c r="E134" s="1"/>
      <c r="F134" s="1"/>
      <c r="G134" s="1"/>
      <c r="H134" s="1"/>
    </row>
    <row r="135" spans="1:8" ht="12.75">
      <c r="A135" s="58" t="s">
        <v>43</v>
      </c>
      <c r="C135" s="1"/>
      <c r="D135" s="1"/>
      <c r="E135" s="1"/>
      <c r="F135" s="1"/>
      <c r="G135" s="1"/>
      <c r="H135" s="1"/>
    </row>
  </sheetData>
  <sheetProtection selectLockedCells="1" selectUnlockedCells="1"/>
  <mergeCells count="4">
    <mergeCell ref="C3:H3"/>
    <mergeCell ref="C36:H36"/>
    <mergeCell ref="C69:H69"/>
    <mergeCell ref="C102:H102"/>
  </mergeCells>
  <printOptions/>
  <pageMargins left="0.7" right="0.7" top="0.75" bottom="0.75" header="0.5118055555555555" footer="0.5118055555555555"/>
  <pageSetup horizontalDpi="300" verticalDpi="300" orientation="landscape" paperSize="9" scale="68"/>
  <rowBreaks count="3" manualBreakCount="3">
    <brk id="35" max="255" man="1"/>
    <brk id="67" max="255" man="1"/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70">
      <selection activeCell="A1" sqref="A1"/>
    </sheetView>
  </sheetViews>
  <sheetFormatPr defaultColWidth="9.140625" defaultRowHeight="12.75"/>
  <cols>
    <col min="1" max="1" width="25.7109375" style="1" customWidth="1"/>
    <col min="2" max="2" width="10.00390625" style="1" customWidth="1"/>
    <col min="3" max="3" width="15.7109375" style="3" customWidth="1"/>
    <col min="4" max="7" width="14.7109375" style="3" customWidth="1"/>
    <col min="8" max="8" width="15.7109375" style="3" customWidth="1"/>
    <col min="9" max="9" width="3.7109375" style="3" customWidth="1"/>
    <col min="10" max="16384" width="9.140625" style="3" customWidth="1"/>
  </cols>
  <sheetData>
    <row r="1" spans="1:8" ht="18" customHeight="1">
      <c r="A1" s="4" t="s">
        <v>51</v>
      </c>
      <c r="B1" s="4"/>
      <c r="H1" s="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2:8" ht="18" customHeight="1">
      <c r="B3" s="42"/>
      <c r="C3" s="10" t="s">
        <v>1</v>
      </c>
      <c r="D3" s="10"/>
      <c r="E3" s="10"/>
      <c r="F3" s="10"/>
      <c r="G3" s="10"/>
      <c r="H3" s="10"/>
    </row>
    <row r="4" spans="1:8" ht="39" customHeight="1">
      <c r="A4" s="11" t="s">
        <v>2</v>
      </c>
      <c r="B4" s="69" t="s">
        <v>3</v>
      </c>
      <c r="C4" s="10" t="s">
        <v>45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ht="18" customHeight="1">
      <c r="A5" s="1" t="s">
        <v>10</v>
      </c>
      <c r="B5" s="1">
        <v>2016</v>
      </c>
      <c r="C5" s="20">
        <v>61916.5</v>
      </c>
      <c r="D5" s="20">
        <v>61214</v>
      </c>
      <c r="E5" s="18">
        <v>0.9886540744389621</v>
      </c>
      <c r="F5" s="20">
        <v>33818</v>
      </c>
      <c r="G5" s="18">
        <v>0.5524553206782762</v>
      </c>
      <c r="H5" s="21">
        <v>5.58873972440712</v>
      </c>
    </row>
    <row r="6" spans="2:8" ht="12.75" customHeight="1">
      <c r="B6" s="1">
        <v>2015</v>
      </c>
      <c r="C6" s="20">
        <v>61077</v>
      </c>
      <c r="D6" s="20">
        <v>38269</v>
      </c>
      <c r="E6" s="18">
        <v>0.6265697398365997</v>
      </c>
      <c r="F6" s="20">
        <v>28746</v>
      </c>
      <c r="G6" s="18">
        <v>0.7511562883796284</v>
      </c>
      <c r="H6" s="21">
        <v>5.009392611145898</v>
      </c>
    </row>
    <row r="7" spans="2:8" ht="12.75" customHeight="1">
      <c r="B7" s="1">
        <v>2014</v>
      </c>
      <c r="C7" s="20">
        <v>60483</v>
      </c>
      <c r="D7" s="20">
        <v>40169</v>
      </c>
      <c r="E7" s="18">
        <v>0.6641370302399021</v>
      </c>
      <c r="F7" s="20">
        <v>29385</v>
      </c>
      <c r="G7" s="18">
        <v>0.7315342677188877</v>
      </c>
      <c r="H7" s="21">
        <v>4.955336767294777</v>
      </c>
    </row>
    <row r="8" spans="1:8" ht="18" customHeight="1">
      <c r="A8" s="1" t="s">
        <v>11</v>
      </c>
      <c r="B8" s="1">
        <v>2016</v>
      </c>
      <c r="C8" s="20">
        <v>21789</v>
      </c>
      <c r="D8" s="20">
        <v>23441</v>
      </c>
      <c r="E8" s="18">
        <v>1.0758180733397587</v>
      </c>
      <c r="F8" s="20">
        <v>14578</v>
      </c>
      <c r="G8" s="18">
        <v>0.6219017959984642</v>
      </c>
      <c r="H8" s="21">
        <v>2.8124571271779395</v>
      </c>
    </row>
    <row r="9" spans="2:8" ht="12.75" customHeight="1">
      <c r="B9" s="1">
        <v>2015</v>
      </c>
      <c r="C9" s="20">
        <v>21371</v>
      </c>
      <c r="D9" s="20">
        <v>22379</v>
      </c>
      <c r="E9" s="18">
        <v>1.0471667212577793</v>
      </c>
      <c r="F9" s="20">
        <v>13704</v>
      </c>
      <c r="G9" s="18">
        <v>0.612359801599714</v>
      </c>
      <c r="H9" s="21">
        <v>3.9404553415061296</v>
      </c>
    </row>
    <row r="10" spans="2:8" ht="12.75" customHeight="1">
      <c r="B10" s="1">
        <v>2014</v>
      </c>
      <c r="C10" s="20">
        <v>21069</v>
      </c>
      <c r="D10" s="20">
        <v>22384</v>
      </c>
      <c r="E10" s="18">
        <v>1.0624139731358868</v>
      </c>
      <c r="F10" s="20">
        <v>12592</v>
      </c>
      <c r="G10" s="18">
        <v>0.5625446747676912</v>
      </c>
      <c r="H10" s="21">
        <v>5.730440097799511</v>
      </c>
    </row>
    <row r="11" spans="1:8" ht="18" customHeight="1">
      <c r="A11" s="1" t="s">
        <v>12</v>
      </c>
      <c r="B11" s="1">
        <v>2016</v>
      </c>
      <c r="C11" s="20">
        <v>42654</v>
      </c>
      <c r="D11" s="20">
        <v>24170</v>
      </c>
      <c r="E11" s="18">
        <v>0.5666525999906222</v>
      </c>
      <c r="F11" s="20">
        <v>17714</v>
      </c>
      <c r="G11" s="18">
        <v>0.7328920148944973</v>
      </c>
      <c r="H11" s="21">
        <v>4.290391780512589</v>
      </c>
    </row>
    <row r="12" spans="2:8" ht="12.75" customHeight="1">
      <c r="B12" s="1">
        <v>2015</v>
      </c>
      <c r="C12" s="20">
        <v>41967</v>
      </c>
      <c r="D12" s="20">
        <v>26086</v>
      </c>
      <c r="E12" s="18">
        <v>0.6215836252293468</v>
      </c>
      <c r="F12" s="20">
        <v>16706</v>
      </c>
      <c r="G12" s="18">
        <v>0.640420148738787</v>
      </c>
      <c r="H12" s="21">
        <v>5.267568538249731</v>
      </c>
    </row>
    <row r="13" spans="2:8" ht="12.75" customHeight="1">
      <c r="B13" s="1">
        <v>2014</v>
      </c>
      <c r="C13" s="20">
        <v>41227</v>
      </c>
      <c r="D13" s="20">
        <v>17943</v>
      </c>
      <c r="E13" s="18">
        <v>0.43522448880587966</v>
      </c>
      <c r="F13" s="20">
        <v>13942</v>
      </c>
      <c r="G13" s="18">
        <v>0.7770161065596611</v>
      </c>
      <c r="H13" s="21">
        <v>5.310567356816349</v>
      </c>
    </row>
    <row r="14" spans="1:8" ht="18" customHeight="1">
      <c r="A14" s="1" t="s">
        <v>13</v>
      </c>
      <c r="B14" s="1">
        <v>2016</v>
      </c>
      <c r="C14" s="20">
        <v>37430.5</v>
      </c>
      <c r="D14" s="20">
        <v>25747</v>
      </c>
      <c r="E14" s="18">
        <v>0.6878615033194855</v>
      </c>
      <c r="F14" s="20">
        <v>19418</v>
      </c>
      <c r="G14" s="18">
        <v>0.7541849535868257</v>
      </c>
      <c r="H14" s="21">
        <v>2.471933257802039</v>
      </c>
    </row>
    <row r="15" spans="2:9" ht="12.75" customHeight="1">
      <c r="B15" s="1">
        <v>2015</v>
      </c>
      <c r="C15" s="20">
        <v>36744</v>
      </c>
      <c r="D15" s="20">
        <v>22137</v>
      </c>
      <c r="E15" s="18">
        <v>0.6024657086871326</v>
      </c>
      <c r="F15" s="20">
        <v>16094</v>
      </c>
      <c r="G15" s="18">
        <v>0.7270181144689886</v>
      </c>
      <c r="H15" s="21">
        <v>6.275630669814838</v>
      </c>
      <c r="I15" s="25"/>
    </row>
    <row r="16" spans="2:9" ht="12.75" customHeight="1">
      <c r="B16" s="1">
        <v>2014</v>
      </c>
      <c r="C16" s="20">
        <v>36077</v>
      </c>
      <c r="D16" s="20">
        <v>17789</v>
      </c>
      <c r="E16" s="18">
        <v>0.4930842364941653</v>
      </c>
      <c r="F16" s="20">
        <v>12853</v>
      </c>
      <c r="G16" s="18">
        <v>0.722525155995278</v>
      </c>
      <c r="H16" s="21">
        <v>5.109383995394358</v>
      </c>
      <c r="I16" s="25"/>
    </row>
    <row r="17" spans="1:9" ht="18" customHeight="1">
      <c r="A17" s="1" t="s">
        <v>14</v>
      </c>
      <c r="B17" s="1">
        <v>2016</v>
      </c>
      <c r="C17" s="20">
        <v>25509</v>
      </c>
      <c r="D17" s="20">
        <v>18996</v>
      </c>
      <c r="E17" s="18">
        <v>0.7446783488180642</v>
      </c>
      <c r="F17" s="20">
        <v>13297</v>
      </c>
      <c r="G17" s="18">
        <v>0.6999894714676774</v>
      </c>
      <c r="H17" s="21">
        <v>3.3090170715198917</v>
      </c>
      <c r="I17" s="25"/>
    </row>
    <row r="18" spans="2:9" ht="12.75" customHeight="1">
      <c r="B18" s="1">
        <v>2015</v>
      </c>
      <c r="C18" s="20">
        <v>25043</v>
      </c>
      <c r="D18" s="20">
        <v>17480</v>
      </c>
      <c r="E18" s="18">
        <v>0.6979994409615461</v>
      </c>
      <c r="F18" s="20">
        <v>12189</v>
      </c>
      <c r="G18" s="18">
        <v>0.6973112128146453</v>
      </c>
      <c r="H18" s="21">
        <v>3.855935679711215</v>
      </c>
      <c r="I18" s="25"/>
    </row>
    <row r="19" spans="2:9" ht="12.75" customHeight="1">
      <c r="B19" s="1">
        <v>2014</v>
      </c>
      <c r="C19" s="20">
        <v>24631</v>
      </c>
      <c r="D19" s="20">
        <v>18456</v>
      </c>
      <c r="E19" s="18">
        <v>0.7492996630262677</v>
      </c>
      <c r="F19" s="20">
        <v>10523</v>
      </c>
      <c r="G19" s="18">
        <v>0.5701668833983529</v>
      </c>
      <c r="H19" s="21">
        <v>3.592814371257485</v>
      </c>
      <c r="I19" s="25"/>
    </row>
    <row r="20" spans="1:9" ht="18" customHeight="1">
      <c r="A20" s="1" t="s">
        <v>15</v>
      </c>
      <c r="B20" s="1">
        <v>2016</v>
      </c>
      <c r="C20" s="20">
        <v>37078.5</v>
      </c>
      <c r="D20" s="20">
        <v>34073</v>
      </c>
      <c r="E20" s="18">
        <v>0.9189422441576655</v>
      </c>
      <c r="F20" s="20">
        <v>21291</v>
      </c>
      <c r="G20" s="18">
        <v>0.6248642620256508</v>
      </c>
      <c r="H20" s="21">
        <v>3.240805974355361</v>
      </c>
      <c r="I20" s="25"/>
    </row>
    <row r="21" spans="2:9" ht="12.75" customHeight="1">
      <c r="B21" s="1">
        <v>2015</v>
      </c>
      <c r="C21" s="20">
        <v>36236</v>
      </c>
      <c r="D21" s="20">
        <v>34564</v>
      </c>
      <c r="E21" s="18">
        <v>0.9538580417264598</v>
      </c>
      <c r="F21" s="20">
        <v>21244</v>
      </c>
      <c r="G21" s="18">
        <v>0.6146279365814142</v>
      </c>
      <c r="H21" s="21">
        <v>3.954057616268123</v>
      </c>
      <c r="I21" s="25"/>
    </row>
    <row r="22" spans="2:9" ht="12.75" customHeight="1">
      <c r="B22" s="1">
        <v>2014</v>
      </c>
      <c r="C22" s="20">
        <v>35450</v>
      </c>
      <c r="D22" s="20">
        <v>29287</v>
      </c>
      <c r="E22" s="18">
        <v>0.8261495063469676</v>
      </c>
      <c r="F22" s="20">
        <v>18319</v>
      </c>
      <c r="G22" s="18">
        <v>0.6254993683204152</v>
      </c>
      <c r="H22" s="21">
        <v>3.416198034372208</v>
      </c>
      <c r="I22" s="25"/>
    </row>
    <row r="23" spans="1:9" ht="18" customHeight="1">
      <c r="A23" s="1" t="s">
        <v>48</v>
      </c>
      <c r="B23" s="1">
        <v>2016</v>
      </c>
      <c r="C23" s="20">
        <v>39993.5</v>
      </c>
      <c r="D23" s="20">
        <v>35392</v>
      </c>
      <c r="E23" s="18">
        <v>0.8849438033680473</v>
      </c>
      <c r="F23" s="20">
        <v>23279</v>
      </c>
      <c r="G23" s="18">
        <v>0.657747513562387</v>
      </c>
      <c r="H23" s="21">
        <v>5.326689290777095</v>
      </c>
      <c r="I23" s="25"/>
    </row>
    <row r="24" spans="2:9" ht="12.75" customHeight="1">
      <c r="B24" s="1">
        <v>2015</v>
      </c>
      <c r="C24" s="20">
        <v>38978</v>
      </c>
      <c r="D24" s="20">
        <v>39104</v>
      </c>
      <c r="E24" s="18">
        <v>1.003232592744625</v>
      </c>
      <c r="F24" s="20">
        <v>25607</v>
      </c>
      <c r="G24" s="18">
        <v>0.6548434942716858</v>
      </c>
      <c r="H24" s="21">
        <v>5.58441051275042</v>
      </c>
      <c r="I24" s="25"/>
    </row>
    <row r="25" spans="2:9" ht="12.75" customHeight="1">
      <c r="B25" s="1">
        <v>2014</v>
      </c>
      <c r="C25" s="20">
        <v>38124</v>
      </c>
      <c r="D25" s="20">
        <v>25349</v>
      </c>
      <c r="E25" s="18">
        <v>0.6649092435211416</v>
      </c>
      <c r="F25" s="20">
        <v>19166</v>
      </c>
      <c r="G25" s="18">
        <v>0.7560850526647994</v>
      </c>
      <c r="H25" s="21">
        <v>6.9119634133665935</v>
      </c>
      <c r="I25" s="25"/>
    </row>
    <row r="26" spans="1:9" ht="18" customHeight="1">
      <c r="A26" s="1" t="s">
        <v>17</v>
      </c>
      <c r="B26" s="1">
        <v>2016</v>
      </c>
      <c r="C26" s="20">
        <v>15046</v>
      </c>
      <c r="D26" s="20">
        <v>13634</v>
      </c>
      <c r="E26" s="18">
        <v>0.9061544596570517</v>
      </c>
      <c r="F26" s="20">
        <v>9370</v>
      </c>
      <c r="G26" s="18">
        <v>0.6872524570925627</v>
      </c>
      <c r="H26" s="21">
        <v>6.4034151547492</v>
      </c>
      <c r="I26" s="25"/>
    </row>
    <row r="27" spans="2:9" ht="12.75" customHeight="1">
      <c r="B27" s="1">
        <v>2015</v>
      </c>
      <c r="C27" s="20">
        <v>14407</v>
      </c>
      <c r="D27" s="20">
        <v>12984</v>
      </c>
      <c r="E27" s="18">
        <v>0.9012285694454085</v>
      </c>
      <c r="F27" s="20">
        <v>7060</v>
      </c>
      <c r="G27" s="18">
        <v>0.5437461491065927</v>
      </c>
      <c r="H27" s="21">
        <v>6.9405099150141645</v>
      </c>
      <c r="I27" s="25"/>
    </row>
    <row r="28" spans="2:9" ht="12.75" customHeight="1">
      <c r="B28" s="1">
        <v>2014</v>
      </c>
      <c r="C28" s="20">
        <v>14123</v>
      </c>
      <c r="D28" s="20">
        <v>9369</v>
      </c>
      <c r="E28" s="18">
        <v>0.6633859661544997</v>
      </c>
      <c r="F28" s="20">
        <v>7568</v>
      </c>
      <c r="G28" s="18">
        <v>0.8077703063293842</v>
      </c>
      <c r="H28" s="21">
        <v>6.398996235884567</v>
      </c>
      <c r="I28" s="25"/>
    </row>
    <row r="29" spans="1:9" ht="18" customHeight="1">
      <c r="A29" s="1" t="s">
        <v>18</v>
      </c>
      <c r="B29" s="1">
        <v>2016</v>
      </c>
      <c r="C29" s="20">
        <v>31806</v>
      </c>
      <c r="D29" s="20">
        <v>28426</v>
      </c>
      <c r="E29" s="18">
        <v>0.8937307426271772</v>
      </c>
      <c r="F29" s="20">
        <v>17789</v>
      </c>
      <c r="G29" s="18">
        <v>0.625800323647365</v>
      </c>
      <c r="H29" s="21">
        <v>1.8550789813929958</v>
      </c>
      <c r="I29" s="25"/>
    </row>
    <row r="30" spans="2:9" ht="12.75" customHeight="1">
      <c r="B30" s="1">
        <v>2015</v>
      </c>
      <c r="C30" s="20">
        <v>31724</v>
      </c>
      <c r="D30" s="20">
        <v>29655</v>
      </c>
      <c r="E30" s="18">
        <v>0.9347812381792965</v>
      </c>
      <c r="F30" s="20">
        <v>17325</v>
      </c>
      <c r="G30" s="18">
        <v>0.5842185128983308</v>
      </c>
      <c r="H30" s="21">
        <v>3.982683982683983</v>
      </c>
      <c r="I30" s="25"/>
    </row>
    <row r="31" spans="2:9" ht="12.75" customHeight="1">
      <c r="B31" s="1">
        <v>2014</v>
      </c>
      <c r="C31" s="20">
        <v>31196</v>
      </c>
      <c r="D31" s="20">
        <v>27577</v>
      </c>
      <c r="E31" s="18">
        <v>0.8839915373765868</v>
      </c>
      <c r="F31" s="20">
        <v>15177</v>
      </c>
      <c r="G31" s="18">
        <v>0.5503499292889001</v>
      </c>
      <c r="H31" s="21">
        <v>3.729220656090007</v>
      </c>
      <c r="I31" s="25"/>
    </row>
    <row r="32" spans="1:9" ht="18" customHeight="1">
      <c r="A32" s="26" t="s">
        <v>19</v>
      </c>
      <c r="B32" s="26">
        <v>2016</v>
      </c>
      <c r="C32" s="31">
        <v>313223</v>
      </c>
      <c r="D32" s="31">
        <v>265093</v>
      </c>
      <c r="E32" s="29">
        <v>0.8463395089121808</v>
      </c>
      <c r="F32" s="31">
        <v>170554</v>
      </c>
      <c r="G32" s="29">
        <v>0.643374212068972</v>
      </c>
      <c r="H32" s="32">
        <v>4.010460030254348</v>
      </c>
      <c r="I32" s="25"/>
    </row>
    <row r="33" spans="1:9" ht="12.75" customHeight="1">
      <c r="A33" s="26"/>
      <c r="B33" s="26">
        <v>2015</v>
      </c>
      <c r="C33" s="31">
        <v>307547</v>
      </c>
      <c r="D33" s="31">
        <v>242658</v>
      </c>
      <c r="E33" s="29">
        <v>0.7890111104969322</v>
      </c>
      <c r="F33" s="31">
        <v>158675</v>
      </c>
      <c r="G33" s="29">
        <v>0.6539038482143593</v>
      </c>
      <c r="H33" s="32">
        <v>4.9094060185914605</v>
      </c>
      <c r="I33" s="25"/>
    </row>
    <row r="34" spans="1:9" ht="12.75" customHeight="1">
      <c r="A34" s="26"/>
      <c r="B34" s="26">
        <v>2014</v>
      </c>
      <c r="C34" s="31">
        <v>302380</v>
      </c>
      <c r="D34" s="31">
        <v>208323</v>
      </c>
      <c r="E34" s="29">
        <v>0.6889443746279516</v>
      </c>
      <c r="F34" s="31">
        <v>139525</v>
      </c>
      <c r="G34" s="29">
        <v>0.6697532197597</v>
      </c>
      <c r="H34" s="32">
        <v>4.97768977442265</v>
      </c>
      <c r="I34" s="25"/>
    </row>
    <row r="35" spans="1:8" ht="12.75">
      <c r="A35" s="59"/>
      <c r="B35" s="59"/>
      <c r="C35" s="61"/>
      <c r="D35" s="61"/>
      <c r="E35" s="61"/>
      <c r="F35" s="62"/>
      <c r="G35" s="62"/>
      <c r="H35" s="63"/>
    </row>
    <row r="36" spans="2:8" ht="18" customHeight="1">
      <c r="B36" s="42"/>
      <c r="C36" s="10" t="s">
        <v>49</v>
      </c>
      <c r="D36" s="10"/>
      <c r="E36" s="10"/>
      <c r="F36" s="10"/>
      <c r="G36" s="10"/>
      <c r="H36" s="10"/>
    </row>
    <row r="37" spans="1:8" ht="39" customHeight="1">
      <c r="A37" s="11" t="s">
        <v>2</v>
      </c>
      <c r="B37" s="69" t="s">
        <v>3</v>
      </c>
      <c r="C37" s="10" t="s">
        <v>30</v>
      </c>
      <c r="D37" s="10" t="s">
        <v>5</v>
      </c>
      <c r="E37" s="10" t="s">
        <v>22</v>
      </c>
      <c r="F37" s="10" t="s">
        <v>23</v>
      </c>
      <c r="G37" s="10" t="s">
        <v>50</v>
      </c>
      <c r="H37" s="10" t="s">
        <v>9</v>
      </c>
    </row>
    <row r="38" spans="1:8" ht="18" customHeight="1">
      <c r="A38" s="1" t="s">
        <v>10</v>
      </c>
      <c r="B38" s="1">
        <v>2016</v>
      </c>
      <c r="C38" s="20">
        <v>81781</v>
      </c>
      <c r="D38" s="20">
        <v>56644</v>
      </c>
      <c r="E38" s="18">
        <v>0.6926303175554224</v>
      </c>
      <c r="F38" s="20">
        <v>31980</v>
      </c>
      <c r="G38" s="18">
        <v>0.5645787726855448</v>
      </c>
      <c r="H38" s="21">
        <v>9.857133944725186</v>
      </c>
    </row>
    <row r="39" spans="2:8" ht="12.75" customHeight="1">
      <c r="B39" s="1">
        <v>2015</v>
      </c>
      <c r="C39" s="20">
        <v>71898.66666666667</v>
      </c>
      <c r="D39" s="20">
        <v>55825</v>
      </c>
      <c r="E39" s="18">
        <v>0.7764399896150137</v>
      </c>
      <c r="F39" s="20">
        <v>30677</v>
      </c>
      <c r="G39" s="18">
        <v>0.5495208240035826</v>
      </c>
      <c r="H39" s="21">
        <v>6.497613708239894</v>
      </c>
    </row>
    <row r="40" spans="2:8" ht="12.75" customHeight="1">
      <c r="B40" s="1">
        <v>2014</v>
      </c>
      <c r="C40" s="20">
        <v>71856</v>
      </c>
      <c r="D40" s="20">
        <v>56980</v>
      </c>
      <c r="E40" s="18">
        <v>0.7929748385660209</v>
      </c>
      <c r="F40" s="20">
        <v>32152</v>
      </c>
      <c r="G40" s="18">
        <v>0.5642681642681643</v>
      </c>
      <c r="H40" s="21">
        <v>7.2</v>
      </c>
    </row>
    <row r="41" spans="1:8" ht="18" customHeight="1">
      <c r="A41" s="1" t="s">
        <v>11</v>
      </c>
      <c r="B41" s="1">
        <v>2016</v>
      </c>
      <c r="C41" s="20">
        <v>28159</v>
      </c>
      <c r="D41" s="20">
        <v>27668</v>
      </c>
      <c r="E41" s="18">
        <v>0.9825633012535957</v>
      </c>
      <c r="F41" s="20">
        <v>15924</v>
      </c>
      <c r="G41" s="18">
        <v>0.5755385282636981</v>
      </c>
      <c r="H41" s="21">
        <v>7.301208018053896</v>
      </c>
    </row>
    <row r="42" spans="2:8" ht="12.75" customHeight="1">
      <c r="B42" s="1">
        <v>2015</v>
      </c>
      <c r="C42" s="20">
        <v>28313</v>
      </c>
      <c r="D42" s="20">
        <v>29402</v>
      </c>
      <c r="E42" s="18">
        <v>1.038462896902483</v>
      </c>
      <c r="F42" s="20">
        <v>17107</v>
      </c>
      <c r="G42" s="18">
        <v>0.5818311679477587</v>
      </c>
      <c r="H42" s="21">
        <v>5.264244426094137</v>
      </c>
    </row>
    <row r="43" spans="2:8" ht="12.75" customHeight="1">
      <c r="B43" s="1">
        <v>2014</v>
      </c>
      <c r="C43" s="20">
        <v>28550</v>
      </c>
      <c r="D43" s="20">
        <v>25912</v>
      </c>
      <c r="E43" s="18">
        <v>0.9076007005253941</v>
      </c>
      <c r="F43" s="20">
        <v>12714</v>
      </c>
      <c r="G43" s="18">
        <v>0.49066069774621796</v>
      </c>
      <c r="H43" s="21">
        <v>4.3</v>
      </c>
    </row>
    <row r="44" spans="1:8" ht="18" customHeight="1">
      <c r="A44" s="1" t="s">
        <v>12</v>
      </c>
      <c r="B44" s="1">
        <v>2016</v>
      </c>
      <c r="C44" s="20">
        <v>52966</v>
      </c>
      <c r="D44" s="20">
        <v>29239</v>
      </c>
      <c r="E44" s="18">
        <v>0.5520333799040894</v>
      </c>
      <c r="F44" s="20">
        <v>19519</v>
      </c>
      <c r="G44" s="18">
        <v>0.6675672902630049</v>
      </c>
      <c r="H44" s="21">
        <v>4.243281471004243</v>
      </c>
    </row>
    <row r="45" spans="2:8" ht="12.75" customHeight="1">
      <c r="B45" s="1">
        <v>2015</v>
      </c>
      <c r="C45" s="20">
        <v>53468</v>
      </c>
      <c r="D45" s="20">
        <v>30525</v>
      </c>
      <c r="E45" s="18">
        <v>0.5709022218897284</v>
      </c>
      <c r="F45" s="20">
        <v>19908</v>
      </c>
      <c r="G45" s="18">
        <v>0.6521867321867322</v>
      </c>
      <c r="H45" s="21">
        <v>2.73972602739726</v>
      </c>
    </row>
    <row r="46" spans="2:8" ht="12.75" customHeight="1">
      <c r="B46" s="1">
        <v>2014</v>
      </c>
      <c r="C46" s="20">
        <v>53896</v>
      </c>
      <c r="D46" s="20">
        <v>29919</v>
      </c>
      <c r="E46" s="18">
        <v>0.5551246845777053</v>
      </c>
      <c r="F46" s="20">
        <v>18801</v>
      </c>
      <c r="G46" s="18">
        <v>0.6283966710117317</v>
      </c>
      <c r="H46" s="21">
        <v>1.9</v>
      </c>
    </row>
    <row r="47" spans="1:8" ht="18" customHeight="1">
      <c r="A47" s="1" t="s">
        <v>13</v>
      </c>
      <c r="B47" s="1">
        <v>2016</v>
      </c>
      <c r="C47" s="20">
        <v>47028</v>
      </c>
      <c r="D47" s="20">
        <v>42920</v>
      </c>
      <c r="E47" s="18">
        <v>0.9126477842987156</v>
      </c>
      <c r="F47" s="20">
        <v>24999</v>
      </c>
      <c r="G47" s="18">
        <v>0.5824557315936626</v>
      </c>
      <c r="H47" s="21">
        <v>5.926163209738128</v>
      </c>
    </row>
    <row r="48" spans="2:8" ht="12.75" customHeight="1">
      <c r="B48" s="1">
        <v>2015</v>
      </c>
      <c r="C48" s="20">
        <v>47562</v>
      </c>
      <c r="D48" s="20">
        <v>39009</v>
      </c>
      <c r="E48" s="18">
        <v>0.8201715655355115</v>
      </c>
      <c r="F48" s="20">
        <v>24484</v>
      </c>
      <c r="G48" s="18">
        <v>0.6276500294803763</v>
      </c>
      <c r="H48" s="21">
        <v>2.7567682194104757</v>
      </c>
    </row>
    <row r="49" spans="2:8" ht="12.75" customHeight="1">
      <c r="B49" s="1">
        <v>2014</v>
      </c>
      <c r="C49" s="20">
        <v>47981</v>
      </c>
      <c r="D49" s="20">
        <v>38788</v>
      </c>
      <c r="E49" s="18">
        <v>0.808403326316667</v>
      </c>
      <c r="F49" s="20">
        <v>23589</v>
      </c>
      <c r="G49" s="18">
        <v>0.608152005774982</v>
      </c>
      <c r="H49" s="21">
        <v>3.4</v>
      </c>
    </row>
    <row r="50" spans="1:8" ht="18" customHeight="1">
      <c r="A50" s="1" t="s">
        <v>14</v>
      </c>
      <c r="B50" s="1">
        <v>2016</v>
      </c>
      <c r="C50" s="20">
        <v>30384</v>
      </c>
      <c r="D50" s="20">
        <v>28726</v>
      </c>
      <c r="E50" s="18">
        <v>0.9454318062137967</v>
      </c>
      <c r="F50" s="20">
        <v>12787</v>
      </c>
      <c r="G50" s="18">
        <v>0.4451368098586646</v>
      </c>
      <c r="H50" s="21">
        <v>2.001539645881447</v>
      </c>
    </row>
    <row r="51" spans="2:8" ht="12.75" customHeight="1">
      <c r="B51" s="1">
        <v>2015</v>
      </c>
      <c r="C51" s="20">
        <v>30794.333333333332</v>
      </c>
      <c r="D51" s="20">
        <v>29712</v>
      </c>
      <c r="E51" s="18">
        <v>0.96485284089064</v>
      </c>
      <c r="F51" s="20">
        <v>12610</v>
      </c>
      <c r="G51" s="18">
        <v>0.42440764674205705</v>
      </c>
      <c r="H51" s="21">
        <v>2.065831152733783</v>
      </c>
    </row>
    <row r="52" spans="2:8" ht="12.75" customHeight="1">
      <c r="B52" s="1">
        <v>2014</v>
      </c>
      <c r="C52" s="20">
        <v>31169</v>
      </c>
      <c r="D52" s="20">
        <v>27128</v>
      </c>
      <c r="E52" s="18">
        <v>0.8703519522602586</v>
      </c>
      <c r="F52" s="20">
        <v>10930</v>
      </c>
      <c r="G52" s="18">
        <v>0.4029047478619876</v>
      </c>
      <c r="H52" s="21">
        <v>1.6</v>
      </c>
    </row>
    <row r="53" spans="1:8" ht="18" customHeight="1">
      <c r="A53" s="1" t="s">
        <v>15</v>
      </c>
      <c r="B53" s="1">
        <v>2016</v>
      </c>
      <c r="C53" s="20">
        <v>47175</v>
      </c>
      <c r="D53" s="20">
        <v>48839</v>
      </c>
      <c r="E53" s="18">
        <v>1.0352729199788024</v>
      </c>
      <c r="F53" s="20">
        <v>17837</v>
      </c>
      <c r="G53" s="18">
        <v>0.3652204181084789</v>
      </c>
      <c r="H53" s="21">
        <v>4.88514707410872</v>
      </c>
    </row>
    <row r="54" spans="2:8" ht="12.75" customHeight="1">
      <c r="B54" s="1">
        <v>2015</v>
      </c>
      <c r="C54" s="20">
        <v>47613.66666666667</v>
      </c>
      <c r="D54" s="20">
        <v>49918</v>
      </c>
      <c r="E54" s="18">
        <v>1.0483964688009744</v>
      </c>
      <c r="F54" s="20">
        <v>17503</v>
      </c>
      <c r="G54" s="18">
        <v>0.35063504146800756</v>
      </c>
      <c r="H54" s="21">
        <v>4.4301248489730165</v>
      </c>
    </row>
    <row r="55" spans="2:8" ht="12.75" customHeight="1">
      <c r="B55" s="1">
        <v>2014</v>
      </c>
      <c r="C55" s="20">
        <v>47948</v>
      </c>
      <c r="D55" s="20">
        <v>29222</v>
      </c>
      <c r="E55" s="18">
        <v>0.609451906231751</v>
      </c>
      <c r="F55" s="20">
        <v>15608</v>
      </c>
      <c r="G55" s="18">
        <v>0.5341181301758948</v>
      </c>
      <c r="H55" s="21">
        <v>1.8</v>
      </c>
    </row>
    <row r="56" spans="1:8" ht="18" customHeight="1">
      <c r="A56" s="1" t="s">
        <v>48</v>
      </c>
      <c r="B56" s="1">
        <v>2016</v>
      </c>
      <c r="C56" s="20">
        <v>50878</v>
      </c>
      <c r="D56" s="20">
        <v>43726</v>
      </c>
      <c r="E56" s="18">
        <v>0.8594284366523841</v>
      </c>
      <c r="F56" s="20">
        <v>28291</v>
      </c>
      <c r="G56" s="18">
        <v>0.6470063577734071</v>
      </c>
      <c r="H56" s="21">
        <v>3.523915109280963</v>
      </c>
    </row>
    <row r="57" spans="2:8" ht="12.75" customHeight="1">
      <c r="B57" s="1">
        <v>2015</v>
      </c>
      <c r="C57" s="20">
        <v>52444.333333333336</v>
      </c>
      <c r="D57" s="20">
        <v>50138</v>
      </c>
      <c r="E57" s="18">
        <v>0.9560232119135845</v>
      </c>
      <c r="F57" s="20">
        <v>24092</v>
      </c>
      <c r="G57" s="18">
        <v>0.48051378196178546</v>
      </c>
      <c r="H57" s="21">
        <v>4.6488460899883775</v>
      </c>
    </row>
    <row r="58" spans="2:8" ht="12.75" customHeight="1">
      <c r="B58" s="1">
        <v>2014</v>
      </c>
      <c r="C58" s="20">
        <v>52647</v>
      </c>
      <c r="D58" s="20">
        <v>51387</v>
      </c>
      <c r="E58" s="18">
        <v>0.976067012365377</v>
      </c>
      <c r="F58" s="20">
        <v>28909</v>
      </c>
      <c r="G58" s="18">
        <v>0.5625741919162434</v>
      </c>
      <c r="H58" s="21">
        <v>3.3</v>
      </c>
    </row>
    <row r="59" spans="1:8" ht="18" customHeight="1">
      <c r="A59" s="1" t="s">
        <v>17</v>
      </c>
      <c r="B59" s="1">
        <v>2016</v>
      </c>
      <c r="C59" s="20">
        <v>18760</v>
      </c>
      <c r="D59" s="20">
        <v>20249</v>
      </c>
      <c r="E59" s="18">
        <v>1.079371002132196</v>
      </c>
      <c r="F59" s="20">
        <v>12697</v>
      </c>
      <c r="G59" s="18">
        <v>0.6270433107807794</v>
      </c>
      <c r="H59" s="21">
        <v>8.744710860366713</v>
      </c>
    </row>
    <row r="60" spans="2:8" ht="12.75" customHeight="1">
      <c r="B60" s="1">
        <v>2015</v>
      </c>
      <c r="C60" s="20">
        <v>18427.666666666664</v>
      </c>
      <c r="D60" s="20">
        <v>18323</v>
      </c>
      <c r="E60" s="18">
        <v>0.9943201345802508</v>
      </c>
      <c r="F60" s="20">
        <v>9233</v>
      </c>
      <c r="G60" s="18">
        <v>0.5039021994214921</v>
      </c>
      <c r="H60" s="21">
        <v>5.460448642266824</v>
      </c>
    </row>
    <row r="61" spans="2:8" ht="12.75" customHeight="1">
      <c r="B61" s="1">
        <v>2014</v>
      </c>
      <c r="C61" s="20">
        <v>18633</v>
      </c>
      <c r="D61" s="20">
        <v>5447</v>
      </c>
      <c r="E61" s="18">
        <v>0.2923308109268502</v>
      </c>
      <c r="F61" s="20">
        <v>3909</v>
      </c>
      <c r="G61" s="18">
        <v>0.7176427391224527</v>
      </c>
      <c r="H61" s="21">
        <v>3.3</v>
      </c>
    </row>
    <row r="62" spans="1:8" ht="18" customHeight="1">
      <c r="A62" s="1" t="s">
        <v>18</v>
      </c>
      <c r="B62" s="1">
        <v>2016</v>
      </c>
      <c r="C62" s="20">
        <v>38592</v>
      </c>
      <c r="D62" s="20">
        <v>32374</v>
      </c>
      <c r="E62" s="18">
        <v>0.8388785240464345</v>
      </c>
      <c r="F62" s="20">
        <v>15025</v>
      </c>
      <c r="G62" s="18">
        <v>0.46410699944399825</v>
      </c>
      <c r="H62" s="21">
        <v>5.813953488372093</v>
      </c>
    </row>
    <row r="63" spans="2:8" ht="12.75" customHeight="1">
      <c r="B63" s="1">
        <v>2015</v>
      </c>
      <c r="C63" s="20">
        <v>39623</v>
      </c>
      <c r="D63" s="20">
        <v>37602</v>
      </c>
      <c r="E63" s="18">
        <v>0.9489942710042147</v>
      </c>
      <c r="F63" s="20">
        <v>16556</v>
      </c>
      <c r="G63" s="18">
        <v>0.4402957289505877</v>
      </c>
      <c r="H63" s="21">
        <v>5.416248746238716</v>
      </c>
    </row>
    <row r="64" spans="2:8" ht="12.75" customHeight="1">
      <c r="B64" s="1">
        <v>2014</v>
      </c>
      <c r="C64" s="20">
        <v>39946</v>
      </c>
      <c r="D64" s="20">
        <v>43913</v>
      </c>
      <c r="E64" s="18">
        <v>1.099309067240775</v>
      </c>
      <c r="F64" s="20">
        <v>19547</v>
      </c>
      <c r="G64" s="18">
        <v>0.4451301436932116</v>
      </c>
      <c r="H64" s="21">
        <v>5.2</v>
      </c>
    </row>
    <row r="65" spans="1:8" ht="18" customHeight="1">
      <c r="A65" s="26" t="s">
        <v>19</v>
      </c>
      <c r="B65" s="26">
        <v>2016</v>
      </c>
      <c r="C65" s="31">
        <v>395723</v>
      </c>
      <c r="D65" s="31">
        <v>330385</v>
      </c>
      <c r="E65" s="29">
        <v>0.834889556583772</v>
      </c>
      <c r="F65" s="31">
        <v>179059</v>
      </c>
      <c r="G65" s="29">
        <v>0.5419707311167274</v>
      </c>
      <c r="H65" s="32">
        <v>7.718753762390807</v>
      </c>
    </row>
    <row r="66" spans="1:8" ht="12.75" customHeight="1">
      <c r="A66" s="26"/>
      <c r="B66" s="26">
        <v>2015</v>
      </c>
      <c r="C66" s="31">
        <v>390144.6666666667</v>
      </c>
      <c r="D66" s="31">
        <v>340454</v>
      </c>
      <c r="E66" s="29">
        <v>0.8726352788794584</v>
      </c>
      <c r="F66" s="31">
        <v>172170</v>
      </c>
      <c r="G66" s="29">
        <v>0.5057070852449964</v>
      </c>
      <c r="H66" s="32">
        <v>5.697973165857836</v>
      </c>
    </row>
    <row r="67" spans="1:8" ht="12.75" customHeight="1">
      <c r="A67" s="48"/>
      <c r="B67" s="48">
        <v>2014</v>
      </c>
      <c r="C67" s="50">
        <v>392626</v>
      </c>
      <c r="D67" s="50">
        <v>308696</v>
      </c>
      <c r="E67" s="51">
        <v>0.7862342279930519</v>
      </c>
      <c r="F67" s="50">
        <v>166159</v>
      </c>
      <c r="G67" s="51">
        <v>0.5382609428045715</v>
      </c>
      <c r="H67" s="52">
        <v>3.6</v>
      </c>
    </row>
    <row r="68" spans="1:8" ht="12.75">
      <c r="A68" s="42"/>
      <c r="B68" s="42"/>
      <c r="C68" s="25"/>
      <c r="D68" s="25"/>
      <c r="E68" s="25"/>
      <c r="F68" s="53"/>
      <c r="G68" s="53"/>
      <c r="H68" s="54"/>
    </row>
    <row r="69" spans="1:8" ht="12.75">
      <c r="A69" s="42"/>
      <c r="B69" s="42"/>
      <c r="C69" s="25"/>
      <c r="D69" s="25"/>
      <c r="E69" s="25"/>
      <c r="F69" s="53"/>
      <c r="G69" s="53"/>
      <c r="H69" s="54"/>
    </row>
    <row r="70" spans="1:8" ht="18" customHeight="1">
      <c r="A70" s="33"/>
      <c r="B70" s="33"/>
      <c r="C70" s="74" t="s">
        <v>20</v>
      </c>
      <c r="D70" s="74"/>
      <c r="E70" s="74"/>
      <c r="F70" s="74"/>
      <c r="G70" s="74"/>
      <c r="H70" s="74"/>
    </row>
    <row r="71" spans="1:8" ht="39" customHeight="1">
      <c r="A71" s="11" t="s">
        <v>2</v>
      </c>
      <c r="B71" s="69" t="s">
        <v>3</v>
      </c>
      <c r="C71" s="10" t="s">
        <v>21</v>
      </c>
      <c r="D71" s="10" t="s">
        <v>5</v>
      </c>
      <c r="E71" s="10" t="s">
        <v>22</v>
      </c>
      <c r="F71" s="10" t="s">
        <v>23</v>
      </c>
      <c r="G71" s="10" t="s">
        <v>8</v>
      </c>
      <c r="H71" s="10" t="s">
        <v>9</v>
      </c>
    </row>
    <row r="72" spans="1:8" ht="12.75" customHeight="1">
      <c r="A72" s="1" t="s">
        <v>10</v>
      </c>
      <c r="B72" s="1">
        <v>2016</v>
      </c>
      <c r="C72" s="20">
        <v>11682</v>
      </c>
      <c r="D72" s="20">
        <v>13318</v>
      </c>
      <c r="E72" s="18">
        <v>1.140044512925869</v>
      </c>
      <c r="F72" s="20">
        <v>3877</v>
      </c>
      <c r="G72" s="18">
        <v>0.2911097762426791</v>
      </c>
      <c r="H72" s="21">
        <v>3.2635300516725594</v>
      </c>
    </row>
    <row r="73" spans="3:8" ht="12.75" customHeight="1">
      <c r="C73" s="20"/>
      <c r="D73" s="20"/>
      <c r="E73" s="18"/>
      <c r="F73" s="20"/>
      <c r="G73" s="18"/>
      <c r="H73" s="21"/>
    </row>
    <row r="74" spans="2:8" ht="12.75" customHeight="1">
      <c r="B74" s="1">
        <v>2015</v>
      </c>
      <c r="C74" s="20">
        <v>11608</v>
      </c>
      <c r="D74" s="20">
        <v>9800</v>
      </c>
      <c r="E74" s="18">
        <v>0.8442453480358374</v>
      </c>
      <c r="F74" s="20">
        <v>3693</v>
      </c>
      <c r="G74" s="18">
        <v>0.3768367346938776</v>
      </c>
      <c r="H74" s="21">
        <v>4.263565891472868</v>
      </c>
    </row>
    <row r="75" spans="2:8" ht="12.75" customHeight="1">
      <c r="B75" s="1">
        <v>2014</v>
      </c>
      <c r="C75" s="20">
        <v>10915</v>
      </c>
      <c r="D75" s="20">
        <v>9070</v>
      </c>
      <c r="E75" s="18">
        <v>0.8309665597801191</v>
      </c>
      <c r="F75" s="20">
        <v>2352</v>
      </c>
      <c r="G75" s="18">
        <v>0.25931642778390296</v>
      </c>
      <c r="H75" s="21">
        <v>4.918032786885246</v>
      </c>
    </row>
    <row r="76" spans="1:8" ht="18" customHeight="1">
      <c r="A76" s="1" t="s">
        <v>11</v>
      </c>
      <c r="B76" s="1">
        <v>2016</v>
      </c>
      <c r="C76" s="20">
        <v>4125</v>
      </c>
      <c r="D76" s="20">
        <v>4542</v>
      </c>
      <c r="E76" s="18">
        <v>1.1010909090909091</v>
      </c>
      <c r="F76" s="20">
        <v>1725</v>
      </c>
      <c r="G76" s="18">
        <v>0.3797886393659181</v>
      </c>
      <c r="H76" s="21">
        <v>3.6199095022624435</v>
      </c>
    </row>
    <row r="77" spans="2:8" ht="12.75" customHeight="1">
      <c r="B77" s="1">
        <v>2015</v>
      </c>
      <c r="C77" s="20">
        <v>4139</v>
      </c>
      <c r="D77" s="20">
        <v>4262</v>
      </c>
      <c r="E77" s="18">
        <v>1.0297173230248853</v>
      </c>
      <c r="F77" s="20">
        <v>1342</v>
      </c>
      <c r="G77" s="18">
        <v>0.3148756452369779</v>
      </c>
      <c r="H77" s="21">
        <v>5.2493438320209975</v>
      </c>
    </row>
    <row r="78" spans="2:8" ht="12.75" customHeight="1">
      <c r="B78" s="1">
        <v>2014</v>
      </c>
      <c r="C78" s="20">
        <v>4101</v>
      </c>
      <c r="D78" s="20">
        <v>4091</v>
      </c>
      <c r="E78" s="18">
        <v>0.9975615703486954</v>
      </c>
      <c r="F78" s="20">
        <v>1202</v>
      </c>
      <c r="G78" s="18">
        <v>0.29381569298460036</v>
      </c>
      <c r="H78" s="21">
        <v>2.688172043010753</v>
      </c>
    </row>
    <row r="79" spans="1:8" ht="18" customHeight="1">
      <c r="A79" s="1" t="s">
        <v>12</v>
      </c>
      <c r="B79" s="1">
        <v>2016</v>
      </c>
      <c r="C79" s="20">
        <v>8165.5</v>
      </c>
      <c r="D79" s="20">
        <v>8017.5</v>
      </c>
      <c r="E79" s="18">
        <v>0.9818749617292266</v>
      </c>
      <c r="F79" s="20">
        <v>2668</v>
      </c>
      <c r="G79" s="18">
        <v>0.3327720611163081</v>
      </c>
      <c r="H79" s="21">
        <v>3.4129692832764507</v>
      </c>
    </row>
    <row r="80" spans="2:8" ht="12.75" customHeight="1">
      <c r="B80" s="1">
        <v>2015</v>
      </c>
      <c r="C80" s="20">
        <v>8089</v>
      </c>
      <c r="D80" s="20">
        <v>7569</v>
      </c>
      <c r="E80" s="18">
        <v>0.935715168747682</v>
      </c>
      <c r="F80" s="20">
        <v>2444</v>
      </c>
      <c r="G80" s="18">
        <v>0.32289602325274147</v>
      </c>
      <c r="H80" s="21">
        <v>2.6939655172413794</v>
      </c>
    </row>
    <row r="81" spans="2:8" ht="12.75" customHeight="1">
      <c r="B81" s="1">
        <v>2014</v>
      </c>
      <c r="C81" s="20">
        <v>8099</v>
      </c>
      <c r="D81" s="20">
        <v>9218</v>
      </c>
      <c r="E81" s="18">
        <v>1.138165205580936</v>
      </c>
      <c r="F81" s="20">
        <v>3398</v>
      </c>
      <c r="G81" s="18">
        <v>0.36862660013018006</v>
      </c>
      <c r="H81" s="21">
        <v>2.2893772893772897</v>
      </c>
    </row>
    <row r="82" spans="1:8" ht="18" customHeight="1">
      <c r="A82" s="1" t="s">
        <v>13</v>
      </c>
      <c r="B82" s="1">
        <v>2016</v>
      </c>
      <c r="C82" s="20">
        <v>7311</v>
      </c>
      <c r="D82" s="20">
        <v>7692</v>
      </c>
      <c r="E82" s="18">
        <v>1.0521132540008207</v>
      </c>
      <c r="F82" s="20">
        <v>2950</v>
      </c>
      <c r="G82" s="18">
        <v>0.3835153406136245</v>
      </c>
      <c r="H82" s="21">
        <v>1.763668430335097</v>
      </c>
    </row>
    <row r="83" spans="2:8" ht="12.75" customHeight="1">
      <c r="B83" s="1">
        <v>2015</v>
      </c>
      <c r="C83" s="20">
        <v>7308</v>
      </c>
      <c r="D83" s="20">
        <v>7196</v>
      </c>
      <c r="E83" s="18">
        <v>0.9846743295019157</v>
      </c>
      <c r="F83" s="20">
        <v>2398</v>
      </c>
      <c r="G83" s="18">
        <v>0.33324068927181766</v>
      </c>
      <c r="H83" s="21">
        <v>3.170577045022194</v>
      </c>
    </row>
    <row r="84" spans="2:8" ht="12.75" customHeight="1">
      <c r="B84" s="1">
        <v>2014</v>
      </c>
      <c r="C84" s="20">
        <v>7329</v>
      </c>
      <c r="D84" s="20">
        <v>4237</v>
      </c>
      <c r="E84" s="18">
        <v>0.5781143402919907</v>
      </c>
      <c r="F84" s="20">
        <v>1475</v>
      </c>
      <c r="G84" s="18">
        <v>0.34812367240972386</v>
      </c>
      <c r="H84" s="21">
        <v>2.6833631484794274</v>
      </c>
    </row>
    <row r="85" spans="1:8" ht="18" customHeight="1">
      <c r="A85" s="1" t="s">
        <v>14</v>
      </c>
      <c r="B85" s="1">
        <v>2016</v>
      </c>
      <c r="C85" s="20">
        <v>4825.5</v>
      </c>
      <c r="D85" s="20">
        <v>5789</v>
      </c>
      <c r="E85" s="18">
        <v>1.1996684281421615</v>
      </c>
      <c r="F85" s="20">
        <v>1747</v>
      </c>
      <c r="G85" s="18">
        <v>0.301779236482985</v>
      </c>
      <c r="H85" s="21">
        <v>8.964143426294822</v>
      </c>
    </row>
    <row r="86" spans="2:8" ht="12.75" customHeight="1">
      <c r="B86" s="1">
        <v>2015</v>
      </c>
      <c r="C86" s="20">
        <v>4837</v>
      </c>
      <c r="D86" s="20">
        <v>4449</v>
      </c>
      <c r="E86" s="18">
        <v>0.9197849906967128</v>
      </c>
      <c r="F86" s="20">
        <v>1208</v>
      </c>
      <c r="G86" s="18">
        <v>0.27152169026747586</v>
      </c>
      <c r="H86" s="21">
        <v>2.1459227467811157</v>
      </c>
    </row>
    <row r="87" spans="2:8" ht="12.75" customHeight="1">
      <c r="B87" s="1">
        <v>2014</v>
      </c>
      <c r="C87" s="20">
        <v>4870</v>
      </c>
      <c r="D87" s="20">
        <v>5402</v>
      </c>
      <c r="E87" s="18">
        <v>1.109240246406571</v>
      </c>
      <c r="F87" s="20">
        <v>1579</v>
      </c>
      <c r="G87" s="18">
        <v>0.292299148463532</v>
      </c>
      <c r="H87" s="21">
        <v>4.028197381671702</v>
      </c>
    </row>
    <row r="88" spans="1:8" ht="18" customHeight="1">
      <c r="A88" s="1" t="s">
        <v>15</v>
      </c>
      <c r="B88" s="1">
        <v>2016</v>
      </c>
      <c r="C88" s="20">
        <v>7150.5</v>
      </c>
      <c r="D88" s="20">
        <v>7394</v>
      </c>
      <c r="E88" s="18">
        <v>1.034053562687924</v>
      </c>
      <c r="F88" s="20">
        <v>2718</v>
      </c>
      <c r="G88" s="18">
        <v>0.3675953475791182</v>
      </c>
      <c r="H88" s="21">
        <v>1.7678255745433118</v>
      </c>
    </row>
    <row r="89" spans="2:8" ht="12.75" customHeight="1">
      <c r="B89" s="1">
        <v>2015</v>
      </c>
      <c r="C89" s="20">
        <v>6993</v>
      </c>
      <c r="D89" s="20">
        <v>7713</v>
      </c>
      <c r="E89" s="18">
        <v>1.102960102960103</v>
      </c>
      <c r="F89" s="20">
        <v>3021</v>
      </c>
      <c r="G89" s="18">
        <v>0.39167639050952935</v>
      </c>
      <c r="H89" s="21">
        <v>2.9880478087649402</v>
      </c>
    </row>
    <row r="90" spans="2:8" ht="12.75" customHeight="1">
      <c r="B90" s="1">
        <v>2014</v>
      </c>
      <c r="C90" s="20">
        <v>6832</v>
      </c>
      <c r="D90" s="20">
        <v>7594</v>
      </c>
      <c r="E90" s="18">
        <v>1.1115339578454333</v>
      </c>
      <c r="F90" s="20">
        <v>2978</v>
      </c>
      <c r="G90" s="18">
        <v>0.3921516987095075</v>
      </c>
      <c r="H90" s="21">
        <v>1.454192922927775</v>
      </c>
    </row>
    <row r="91" spans="1:8" ht="18" customHeight="1">
      <c r="A91" s="1" t="s">
        <v>48</v>
      </c>
      <c r="B91" s="1">
        <v>2016</v>
      </c>
      <c r="C91" s="20">
        <v>7965.5</v>
      </c>
      <c r="D91" s="20">
        <v>6781</v>
      </c>
      <c r="E91" s="18">
        <v>0.8512962149268721</v>
      </c>
      <c r="F91" s="20">
        <v>2861</v>
      </c>
      <c r="G91" s="18">
        <v>0.4219141719510397</v>
      </c>
      <c r="H91" s="21">
        <v>3.1446540880503147</v>
      </c>
    </row>
    <row r="92" spans="2:8" ht="12.75" customHeight="1">
      <c r="B92" s="1">
        <v>2015</v>
      </c>
      <c r="C92" s="20">
        <v>7763</v>
      </c>
      <c r="D92" s="20">
        <v>3650</v>
      </c>
      <c r="E92" s="18">
        <v>0.47017905448924385</v>
      </c>
      <c r="F92" s="20">
        <v>1518</v>
      </c>
      <c r="G92" s="18">
        <v>0.4158904109589041</v>
      </c>
      <c r="H92" s="21">
        <v>3.1282586027111576</v>
      </c>
    </row>
    <row r="93" spans="2:8" ht="12.75" customHeight="1">
      <c r="B93" s="1">
        <v>2014</v>
      </c>
      <c r="C93" s="20">
        <v>7644</v>
      </c>
      <c r="D93" s="20">
        <v>5460</v>
      </c>
      <c r="E93" s="18">
        <v>0.7142857142857143</v>
      </c>
      <c r="F93" s="20">
        <v>1890</v>
      </c>
      <c r="G93" s="18">
        <v>0.34615384615384615</v>
      </c>
      <c r="H93" s="21">
        <v>0.6180469715698392</v>
      </c>
    </row>
    <row r="94" spans="1:8" ht="18" customHeight="1">
      <c r="A94" s="1" t="s">
        <v>17</v>
      </c>
      <c r="B94" s="1">
        <v>2016</v>
      </c>
      <c r="C94" s="20">
        <v>2825</v>
      </c>
      <c r="D94" s="20">
        <v>4422</v>
      </c>
      <c r="E94" s="18">
        <v>1.5653097345132743</v>
      </c>
      <c r="F94" s="20">
        <v>1058</v>
      </c>
      <c r="G94" s="18">
        <v>0.2392582541836273</v>
      </c>
      <c r="H94" s="21">
        <v>2.0855057351407718</v>
      </c>
    </row>
    <row r="95" spans="2:8" ht="12.75" customHeight="1">
      <c r="B95" s="1">
        <v>2015</v>
      </c>
      <c r="C95" s="20">
        <v>2860</v>
      </c>
      <c r="D95" s="20">
        <v>2517</v>
      </c>
      <c r="E95" s="18">
        <v>0.8800699300699301</v>
      </c>
      <c r="F95" s="20">
        <v>654</v>
      </c>
      <c r="G95" s="18">
        <v>0.2598331346841478</v>
      </c>
      <c r="H95" s="21">
        <v>4.434589800443459</v>
      </c>
    </row>
    <row r="96" spans="2:8" ht="12.75" customHeight="1">
      <c r="B96" s="1">
        <v>2014</v>
      </c>
      <c r="C96" s="20" t="s">
        <v>52</v>
      </c>
      <c r="D96" s="20" t="s">
        <v>52</v>
      </c>
      <c r="E96" s="18" t="s">
        <v>52</v>
      </c>
      <c r="F96" s="20" t="s">
        <v>52</v>
      </c>
      <c r="G96" s="18" t="s">
        <v>52</v>
      </c>
      <c r="H96" s="21" t="s">
        <v>52</v>
      </c>
    </row>
    <row r="97" spans="1:8" ht="18" customHeight="1">
      <c r="A97" s="1" t="s">
        <v>18</v>
      </c>
      <c r="B97" s="1">
        <v>2016</v>
      </c>
      <c r="C97" s="20">
        <v>6332.5</v>
      </c>
      <c r="D97" s="20">
        <v>1343</v>
      </c>
      <c r="E97" s="18">
        <v>0.21208053691275167</v>
      </c>
      <c r="F97" s="20">
        <v>269</v>
      </c>
      <c r="G97" s="18">
        <v>0.20029784065524944</v>
      </c>
      <c r="H97" s="21">
        <v>12.345679012345679</v>
      </c>
    </row>
    <row r="98" spans="2:8" ht="12.75" customHeight="1">
      <c r="B98" s="1">
        <v>2015</v>
      </c>
      <c r="C98" s="20">
        <v>6222</v>
      </c>
      <c r="D98" s="20">
        <v>2107</v>
      </c>
      <c r="E98" s="18">
        <v>0.33863709418193505</v>
      </c>
      <c r="F98" s="20">
        <v>310</v>
      </c>
      <c r="G98" s="18">
        <v>0.14712861888941622</v>
      </c>
      <c r="H98" s="21">
        <v>6.802721088435374</v>
      </c>
    </row>
    <row r="99" spans="2:8" ht="12.75" customHeight="1">
      <c r="B99" s="1">
        <v>2014</v>
      </c>
      <c r="C99" s="20">
        <v>6172</v>
      </c>
      <c r="D99" s="20">
        <v>2692</v>
      </c>
      <c r="E99" s="18">
        <v>0.43616331821127674</v>
      </c>
      <c r="F99" s="20">
        <v>709</v>
      </c>
      <c r="G99" s="18">
        <v>0.2633729569093611</v>
      </c>
      <c r="H99" s="21">
        <v>6.600660066006601</v>
      </c>
    </row>
    <row r="100" spans="1:8" ht="18" customHeight="1">
      <c r="A100" s="26" t="s">
        <v>19</v>
      </c>
      <c r="B100" s="26">
        <v>2016</v>
      </c>
      <c r="C100" s="31">
        <v>60382.5</v>
      </c>
      <c r="D100" s="31">
        <v>59298.5</v>
      </c>
      <c r="E100" s="29">
        <v>0.9820477787438413</v>
      </c>
      <c r="F100" s="31">
        <v>19873</v>
      </c>
      <c r="G100" s="29">
        <v>0.33513495282342726</v>
      </c>
      <c r="H100" s="32">
        <v>3.30169211721007</v>
      </c>
    </row>
    <row r="101" spans="1:8" ht="12.75" customHeight="1">
      <c r="A101" s="26"/>
      <c r="B101" s="26">
        <v>2015</v>
      </c>
      <c r="C101" s="31">
        <v>59819</v>
      </c>
      <c r="D101" s="31">
        <v>49263</v>
      </c>
      <c r="E101" s="29">
        <v>0.823534328557816</v>
      </c>
      <c r="F101" s="31">
        <v>16588</v>
      </c>
      <c r="G101" s="29">
        <v>0.33672330146357304</v>
      </c>
      <c r="H101" s="32">
        <v>3.4426526544663885</v>
      </c>
    </row>
    <row r="102" spans="1:8" ht="12.75" customHeight="1">
      <c r="A102" s="26"/>
      <c r="B102" s="26">
        <v>2014</v>
      </c>
      <c r="C102" s="31">
        <v>55962</v>
      </c>
      <c r="D102" s="31">
        <v>47764</v>
      </c>
      <c r="E102" s="29">
        <v>0.8535077373932312</v>
      </c>
      <c r="F102" s="31">
        <v>15583</v>
      </c>
      <c r="G102" s="29">
        <v>0.32624989531865</v>
      </c>
      <c r="H102" s="32">
        <v>2.6715008109913176</v>
      </c>
    </row>
    <row r="103" spans="1:8" ht="12.75">
      <c r="A103" s="75"/>
      <c r="B103" s="75"/>
      <c r="C103" s="76"/>
      <c r="D103" s="76"/>
      <c r="E103" s="76"/>
      <c r="F103" s="77"/>
      <c r="G103" s="77"/>
      <c r="H103" s="78"/>
    </row>
    <row r="104" spans="3:8" ht="18" customHeight="1">
      <c r="C104" s="79" t="s">
        <v>24</v>
      </c>
      <c r="D104" s="79"/>
      <c r="E104" s="79"/>
      <c r="F104" s="79"/>
      <c r="G104" s="79"/>
      <c r="H104" s="79"/>
    </row>
    <row r="105" spans="1:8" ht="39" customHeight="1">
      <c r="A105" s="80" t="s">
        <v>2</v>
      </c>
      <c r="B105" s="81" t="s">
        <v>3</v>
      </c>
      <c r="C105" s="79" t="s">
        <v>25</v>
      </c>
      <c r="D105" s="79" t="s">
        <v>5</v>
      </c>
      <c r="E105" s="79" t="s">
        <v>27</v>
      </c>
      <c r="F105" s="79" t="s">
        <v>23</v>
      </c>
      <c r="G105" s="79" t="s">
        <v>8</v>
      </c>
      <c r="H105" s="79" t="s">
        <v>9</v>
      </c>
    </row>
    <row r="106" spans="1:9" ht="18" customHeight="1">
      <c r="A106" s="1" t="s">
        <v>10</v>
      </c>
      <c r="B106" s="1">
        <v>2016</v>
      </c>
      <c r="C106" s="20">
        <v>15842</v>
      </c>
      <c r="D106" s="20">
        <v>5780</v>
      </c>
      <c r="E106" s="18">
        <v>0.36485292261078145</v>
      </c>
      <c r="F106" s="20">
        <v>3871</v>
      </c>
      <c r="G106" s="18">
        <v>0.6697231833910035</v>
      </c>
      <c r="H106" s="21">
        <v>2.707581227436823</v>
      </c>
      <c r="I106" s="6"/>
    </row>
    <row r="107" spans="2:9" ht="12.75" customHeight="1">
      <c r="B107" s="1">
        <v>2015</v>
      </c>
      <c r="C107" s="20">
        <v>12688.5</v>
      </c>
      <c r="D107" s="20">
        <v>5780</v>
      </c>
      <c r="E107" s="18">
        <v>0.45553059857351147</v>
      </c>
      <c r="F107" s="20">
        <v>3871</v>
      </c>
      <c r="G107" s="18">
        <v>0.6697231833910035</v>
      </c>
      <c r="H107" s="21">
        <v>3.0173497611264772</v>
      </c>
      <c r="I107" s="6"/>
    </row>
    <row r="108" spans="2:9" ht="12.75" customHeight="1">
      <c r="B108" s="1">
        <v>2014</v>
      </c>
      <c r="C108" s="20">
        <v>15516</v>
      </c>
      <c r="D108" s="20">
        <v>15415</v>
      </c>
      <c r="E108" s="18">
        <v>0.9934905903583398</v>
      </c>
      <c r="F108" s="20">
        <v>5167</v>
      </c>
      <c r="G108" s="18">
        <v>0.3351929938371716</v>
      </c>
      <c r="H108" s="21">
        <v>2.501839587932303</v>
      </c>
      <c r="I108" s="6"/>
    </row>
    <row r="109" spans="1:9" ht="18" customHeight="1">
      <c r="A109" s="1" t="s">
        <v>11</v>
      </c>
      <c r="B109" s="1">
        <v>2016</v>
      </c>
      <c r="C109" s="20">
        <v>18480.5</v>
      </c>
      <c r="D109" s="20">
        <v>17407</v>
      </c>
      <c r="E109" s="18">
        <v>0.9419117448120993</v>
      </c>
      <c r="F109" s="20">
        <v>10042</v>
      </c>
      <c r="G109" s="18">
        <v>0.576894352846556</v>
      </c>
      <c r="H109" s="21">
        <v>2.9113448534936137</v>
      </c>
      <c r="I109" s="6"/>
    </row>
    <row r="110" spans="2:9" ht="12.75" customHeight="1">
      <c r="B110" s="1">
        <v>2015</v>
      </c>
      <c r="C110" s="20">
        <v>18306.25</v>
      </c>
      <c r="D110" s="20">
        <v>16137</v>
      </c>
      <c r="E110" s="18">
        <v>0.881502219187436</v>
      </c>
      <c r="F110" s="20">
        <v>8571</v>
      </c>
      <c r="G110" s="18">
        <v>0.5311396170291875</v>
      </c>
      <c r="H110" s="21">
        <v>2.4229837313949463</v>
      </c>
      <c r="I110" s="6"/>
    </row>
    <row r="111" spans="2:9" ht="12.75" customHeight="1">
      <c r="B111" s="1">
        <v>2014</v>
      </c>
      <c r="C111" s="20">
        <v>19372</v>
      </c>
      <c r="D111" s="20">
        <v>7347</v>
      </c>
      <c r="E111" s="18">
        <v>0.37925872393144744</v>
      </c>
      <c r="F111" s="20">
        <v>3719</v>
      </c>
      <c r="G111" s="18">
        <v>0.5061930039471894</v>
      </c>
      <c r="H111" s="21">
        <v>3.4079122833012296</v>
      </c>
      <c r="I111" s="6"/>
    </row>
    <row r="112" spans="1:9" ht="18" customHeight="1">
      <c r="A112" s="1" t="s">
        <v>12</v>
      </c>
      <c r="B112" s="1">
        <v>2016</v>
      </c>
      <c r="C112" s="20">
        <v>25204.5</v>
      </c>
      <c r="D112" s="20">
        <v>11241</v>
      </c>
      <c r="E112" s="18">
        <v>0.4459917871808606</v>
      </c>
      <c r="F112" s="20">
        <v>5896</v>
      </c>
      <c r="G112" s="18">
        <v>0.5245084956854372</v>
      </c>
      <c r="H112" s="21">
        <v>3.613835828600929</v>
      </c>
      <c r="I112" s="6"/>
    </row>
    <row r="113" spans="2:9" ht="12.75" customHeight="1">
      <c r="B113" s="1">
        <v>2015</v>
      </c>
      <c r="C113" s="20">
        <v>27628.5</v>
      </c>
      <c r="D113" s="20">
        <v>26281</v>
      </c>
      <c r="E113" s="18">
        <v>0.951227898727763</v>
      </c>
      <c r="F113" s="20">
        <v>11739</v>
      </c>
      <c r="G113" s="18">
        <v>0.44667250104638334</v>
      </c>
      <c r="H113" s="21">
        <v>2.7801744799156363</v>
      </c>
      <c r="I113" s="6"/>
    </row>
    <row r="114" spans="2:9" ht="12.75" customHeight="1">
      <c r="B114" s="1">
        <v>2014</v>
      </c>
      <c r="C114" s="20">
        <v>28477</v>
      </c>
      <c r="D114" s="20">
        <v>16677</v>
      </c>
      <c r="E114" s="18">
        <v>0.5856305088316888</v>
      </c>
      <c r="F114" s="20">
        <v>8542</v>
      </c>
      <c r="G114" s="18">
        <v>0.5122024344906159</v>
      </c>
      <c r="H114" s="21">
        <v>2.55279647249942</v>
      </c>
      <c r="I114" s="6"/>
    </row>
    <row r="115" spans="1:9" ht="18" customHeight="1">
      <c r="A115" s="1" t="s">
        <v>13</v>
      </c>
      <c r="B115" s="1">
        <v>2016</v>
      </c>
      <c r="C115" s="20">
        <v>14859.5</v>
      </c>
      <c r="D115" s="20">
        <v>19370</v>
      </c>
      <c r="E115" s="18">
        <v>1.3035431878596184</v>
      </c>
      <c r="F115" s="20">
        <v>7780</v>
      </c>
      <c r="G115" s="18">
        <v>0.40165203923593185</v>
      </c>
      <c r="H115" s="21">
        <v>2.1919142717973696</v>
      </c>
      <c r="I115" s="6"/>
    </row>
    <row r="116" spans="2:9" ht="12.75" customHeight="1">
      <c r="B116" s="1">
        <v>2015</v>
      </c>
      <c r="C116" s="20">
        <v>17207</v>
      </c>
      <c r="D116" s="20">
        <v>10381</v>
      </c>
      <c r="E116" s="18">
        <v>0.6033009821584239</v>
      </c>
      <c r="F116" s="20">
        <v>3055</v>
      </c>
      <c r="G116" s="18">
        <v>0.2942876408823813</v>
      </c>
      <c r="H116" s="21">
        <v>3.6376864314296107</v>
      </c>
      <c r="I116" s="6"/>
    </row>
    <row r="117" spans="2:9" ht="12.75" customHeight="1">
      <c r="B117" s="1">
        <v>2014</v>
      </c>
      <c r="C117" s="20">
        <v>32121</v>
      </c>
      <c r="D117" s="20">
        <v>11931</v>
      </c>
      <c r="E117" s="18">
        <v>0.37143924535350703</v>
      </c>
      <c r="F117" s="20">
        <v>3390</v>
      </c>
      <c r="G117" s="18">
        <v>0.2841337691727433</v>
      </c>
      <c r="H117" s="21">
        <v>2.725470763131814</v>
      </c>
      <c r="I117" s="6"/>
    </row>
    <row r="118" spans="1:9" ht="18" customHeight="1">
      <c r="A118" s="1" t="s">
        <v>14</v>
      </c>
      <c r="B118" s="1">
        <v>2016</v>
      </c>
      <c r="C118" s="20">
        <v>9176</v>
      </c>
      <c r="D118" s="20">
        <v>7746</v>
      </c>
      <c r="E118" s="18">
        <v>0.8441586748038361</v>
      </c>
      <c r="F118" s="20">
        <v>3160</v>
      </c>
      <c r="G118" s="18">
        <v>0.40795249160857217</v>
      </c>
      <c r="H118" s="21">
        <v>2.177700348432056</v>
      </c>
      <c r="I118" s="6"/>
    </row>
    <row r="119" spans="2:9" ht="12.75" customHeight="1">
      <c r="B119" s="1">
        <v>2015</v>
      </c>
      <c r="C119" s="20">
        <v>10341.5</v>
      </c>
      <c r="D119" s="20">
        <v>7620</v>
      </c>
      <c r="E119" s="18">
        <v>0.7368370159067833</v>
      </c>
      <c r="F119" s="20">
        <v>2953</v>
      </c>
      <c r="G119" s="18">
        <v>0.38753280839895016</v>
      </c>
      <c r="H119" s="21">
        <v>0.3544842254519674</v>
      </c>
      <c r="I119" s="6"/>
    </row>
    <row r="120" spans="2:9" ht="12.75" customHeight="1">
      <c r="B120" s="1">
        <v>2014</v>
      </c>
      <c r="C120" s="20">
        <v>12140</v>
      </c>
      <c r="D120" s="20">
        <v>11374</v>
      </c>
      <c r="E120" s="18">
        <v>0.9369028006589786</v>
      </c>
      <c r="F120" s="20">
        <v>4693</v>
      </c>
      <c r="G120" s="18">
        <v>0.41260770177598033</v>
      </c>
      <c r="H120" s="21">
        <v>1.890359168241966</v>
      </c>
      <c r="I120" s="6"/>
    </row>
    <row r="121" spans="1:9" ht="18" customHeight="1">
      <c r="A121" s="1" t="s">
        <v>15</v>
      </c>
      <c r="B121" s="1">
        <v>2016</v>
      </c>
      <c r="C121" s="20">
        <v>3885</v>
      </c>
      <c r="D121" s="20">
        <v>3487</v>
      </c>
      <c r="E121" s="18">
        <v>0.8975546975546975</v>
      </c>
      <c r="F121" s="20">
        <v>2764</v>
      </c>
      <c r="G121" s="18">
        <v>0.7926584456552911</v>
      </c>
      <c r="H121" s="21">
        <v>1.4632718759145449</v>
      </c>
      <c r="I121" s="6"/>
    </row>
    <row r="122" spans="2:9" ht="12.75" customHeight="1">
      <c r="B122" s="1">
        <v>2015</v>
      </c>
      <c r="C122" s="20">
        <v>5352.5</v>
      </c>
      <c r="D122" s="20">
        <v>3590</v>
      </c>
      <c r="E122" s="18">
        <v>0.6707146193367586</v>
      </c>
      <c r="F122" s="20">
        <v>2693</v>
      </c>
      <c r="G122" s="18">
        <v>0.7501392757660167</v>
      </c>
      <c r="H122" s="21">
        <v>1.2702445220704985</v>
      </c>
      <c r="I122" s="6"/>
    </row>
    <row r="123" spans="2:9" ht="12.75" customHeight="1">
      <c r="B123" s="1">
        <v>2014</v>
      </c>
      <c r="C123" s="20">
        <v>7599</v>
      </c>
      <c r="D123" s="20">
        <v>7365</v>
      </c>
      <c r="E123" s="18">
        <v>0.9692064745361232</v>
      </c>
      <c r="F123" s="20">
        <v>3923</v>
      </c>
      <c r="G123" s="18">
        <v>0.5326544467073998</v>
      </c>
      <c r="H123" s="21">
        <v>2.041337075784639</v>
      </c>
      <c r="I123" s="6"/>
    </row>
    <row r="124" spans="1:9" ht="18" customHeight="1">
      <c r="A124" s="1" t="s">
        <v>48</v>
      </c>
      <c r="B124" s="1">
        <v>2016</v>
      </c>
      <c r="C124" s="20">
        <v>24498</v>
      </c>
      <c r="D124" s="20">
        <v>9883</v>
      </c>
      <c r="E124" s="18">
        <v>0.4034206874030533</v>
      </c>
      <c r="F124" s="20">
        <v>4700</v>
      </c>
      <c r="G124" s="18">
        <v>0.4755640999696448</v>
      </c>
      <c r="H124" s="21">
        <v>2.028397565922921</v>
      </c>
      <c r="I124" s="6"/>
    </row>
    <row r="125" spans="2:9" ht="12.75" customHeight="1">
      <c r="B125" s="1">
        <v>2015</v>
      </c>
      <c r="C125" s="20">
        <v>28605</v>
      </c>
      <c r="D125" s="20">
        <v>33225</v>
      </c>
      <c r="E125" s="18">
        <v>1.1615102254850551</v>
      </c>
      <c r="F125" s="20">
        <v>17812</v>
      </c>
      <c r="G125" s="18">
        <v>0.5361023325808879</v>
      </c>
      <c r="H125" s="21">
        <v>2.0669422589678623</v>
      </c>
      <c r="I125" s="6"/>
    </row>
    <row r="126" spans="2:9" ht="12.75" customHeight="1">
      <c r="B126" s="1">
        <v>2014</v>
      </c>
      <c r="C126" s="20">
        <v>28703</v>
      </c>
      <c r="D126" s="20">
        <v>18584</v>
      </c>
      <c r="E126" s="18">
        <v>0.6474584538201582</v>
      </c>
      <c r="F126" s="20">
        <v>8252</v>
      </c>
      <c r="G126" s="18">
        <v>0.44403788204907446</v>
      </c>
      <c r="H126" s="21">
        <v>3.1645569620253164</v>
      </c>
      <c r="I126" s="6"/>
    </row>
    <row r="127" spans="1:9" ht="18" customHeight="1">
      <c r="A127" s="1" t="s">
        <v>17</v>
      </c>
      <c r="B127" s="1">
        <v>2016</v>
      </c>
      <c r="C127" s="20">
        <v>9620.5</v>
      </c>
      <c r="D127" s="20">
        <v>8973</v>
      </c>
      <c r="E127" s="18">
        <v>0.9326958058312977</v>
      </c>
      <c r="F127" s="20">
        <v>3575</v>
      </c>
      <c r="G127" s="18">
        <v>0.39841747464616073</v>
      </c>
      <c r="H127" s="21">
        <v>0.5530973451327433</v>
      </c>
      <c r="I127" s="6"/>
    </row>
    <row r="128" spans="2:9" ht="12.75" customHeight="1">
      <c r="B128" s="1">
        <v>2015</v>
      </c>
      <c r="C128" s="20">
        <v>10807</v>
      </c>
      <c r="D128" s="20">
        <v>7211</v>
      </c>
      <c r="E128" s="18">
        <v>0.6672527065790691</v>
      </c>
      <c r="F128" s="20">
        <v>2955</v>
      </c>
      <c r="G128" s="18">
        <v>0.40979059769796145</v>
      </c>
      <c r="H128" s="21">
        <v>1.0319917440660475</v>
      </c>
      <c r="I128" s="6"/>
    </row>
    <row r="129" spans="2:9" ht="12.75" customHeight="1">
      <c r="B129" s="1">
        <v>2014</v>
      </c>
      <c r="C129" s="20">
        <v>12001</v>
      </c>
      <c r="D129" s="20">
        <v>12197</v>
      </c>
      <c r="E129" s="18">
        <v>1.0163319723356388</v>
      </c>
      <c r="F129" s="20">
        <v>5797</v>
      </c>
      <c r="G129" s="18">
        <v>0.4752808067557596</v>
      </c>
      <c r="H129" s="21">
        <v>1.3446023818670765</v>
      </c>
      <c r="I129" s="6"/>
    </row>
    <row r="130" spans="1:9" ht="18" customHeight="1">
      <c r="A130" s="1" t="s">
        <v>18</v>
      </c>
      <c r="B130" s="1">
        <v>2016</v>
      </c>
      <c r="C130" s="20">
        <v>17261.5</v>
      </c>
      <c r="D130" s="20">
        <v>18930</v>
      </c>
      <c r="E130" s="18">
        <v>1.0966601975494599</v>
      </c>
      <c r="F130" s="20">
        <v>10138</v>
      </c>
      <c r="G130" s="18">
        <v>0.5355520338087691</v>
      </c>
      <c r="H130" s="21">
        <v>0.9714396735962697</v>
      </c>
      <c r="I130" s="6"/>
    </row>
    <row r="131" spans="2:9" ht="12.75" customHeight="1">
      <c r="B131" s="1">
        <v>2015</v>
      </c>
      <c r="C131" s="20">
        <v>26290</v>
      </c>
      <c r="D131" s="20">
        <v>21136</v>
      </c>
      <c r="E131" s="18">
        <v>0.8039558767592241</v>
      </c>
      <c r="F131" s="20">
        <v>6552</v>
      </c>
      <c r="G131" s="18">
        <v>0.30999242997728993</v>
      </c>
      <c r="H131" s="21">
        <v>3.356831151393085</v>
      </c>
      <c r="I131" s="6"/>
    </row>
    <row r="132" spans="2:9" ht="12.75" customHeight="1">
      <c r="B132" s="1">
        <v>2014</v>
      </c>
      <c r="C132" s="20">
        <v>23336</v>
      </c>
      <c r="D132" s="20">
        <v>15788</v>
      </c>
      <c r="E132" s="18">
        <v>0.6765512512855674</v>
      </c>
      <c r="F132" s="20">
        <v>6821</v>
      </c>
      <c r="G132" s="18">
        <v>0.43203699011907776</v>
      </c>
      <c r="H132" s="21">
        <v>3.1390134529147984</v>
      </c>
      <c r="I132" s="6"/>
    </row>
    <row r="133" spans="1:9" ht="18" customHeight="1">
      <c r="A133" s="26" t="s">
        <v>19</v>
      </c>
      <c r="B133" s="26">
        <v>2016</v>
      </c>
      <c r="C133" s="31">
        <v>138827.5</v>
      </c>
      <c r="D133" s="31">
        <v>102817</v>
      </c>
      <c r="E133" s="29">
        <v>0.7406097495092832</v>
      </c>
      <c r="F133" s="31">
        <v>51926</v>
      </c>
      <c r="G133" s="29">
        <v>0.5050332143517122</v>
      </c>
      <c r="H133" s="32">
        <v>2.171697766492374</v>
      </c>
      <c r="I133" s="6"/>
    </row>
    <row r="134" spans="1:9" ht="12.75" customHeight="1">
      <c r="A134" s="26"/>
      <c r="B134" s="26">
        <v>2015</v>
      </c>
      <c r="C134" s="31">
        <v>157226.25</v>
      </c>
      <c r="D134" s="31">
        <v>131361</v>
      </c>
      <c r="E134" s="29">
        <v>0.8354902568750447</v>
      </c>
      <c r="F134" s="31">
        <v>60201</v>
      </c>
      <c r="G134" s="29">
        <v>0.458286706099984</v>
      </c>
      <c r="H134" s="32">
        <v>2.2741253005759874</v>
      </c>
      <c r="I134" s="6"/>
    </row>
    <row r="135" spans="1:9" ht="12.75" customHeight="1">
      <c r="A135" s="64"/>
      <c r="B135" s="64">
        <v>2014</v>
      </c>
      <c r="C135" s="66">
        <v>179265</v>
      </c>
      <c r="D135" s="66">
        <v>116678</v>
      </c>
      <c r="E135" s="67">
        <v>0.6508688254818286</v>
      </c>
      <c r="F135" s="66">
        <v>50304</v>
      </c>
      <c r="G135" s="67">
        <v>0.4311352611460601</v>
      </c>
      <c r="H135" s="68">
        <v>2.6288405717728245</v>
      </c>
      <c r="I135" s="6"/>
    </row>
    <row r="136" spans="3:8" ht="12.75">
      <c r="C136" s="1"/>
      <c r="D136" s="1"/>
      <c r="E136" s="1"/>
      <c r="F136" s="1"/>
      <c r="G136" s="1"/>
      <c r="H136" s="1"/>
    </row>
    <row r="137" spans="1:8" ht="12.75">
      <c r="A137" s="58" t="s">
        <v>43</v>
      </c>
      <c r="C137" s="1"/>
      <c r="D137" s="1"/>
      <c r="E137" s="1"/>
      <c r="F137" s="1"/>
      <c r="G137" s="1"/>
      <c r="H137" s="1"/>
    </row>
  </sheetData>
  <sheetProtection selectLockedCells="1" selectUnlockedCells="1"/>
  <mergeCells count="4">
    <mergeCell ref="C3:H3"/>
    <mergeCell ref="C36:H36"/>
    <mergeCell ref="C70:H70"/>
    <mergeCell ref="C104:H10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 scale="74"/>
  <rowBreaks count="3" manualBreakCount="3">
    <brk id="34" max="255" man="1"/>
    <brk id="6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2023-11-27T14:00:21Z</dcterms:created>
  <dcterms:modified xsi:type="dcterms:W3CDTF">2024-01-23T11:43:03Z</dcterms:modified>
  <cp:category/>
  <cp:version/>
  <cp:contentType/>
  <cp:contentStatus/>
  <cp:revision>1</cp:revision>
</cp:coreProperties>
</file>