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o 2022" sheetId="1" r:id="rId1"/>
    <sheet name="Anno 2021" sheetId="2" r:id="rId2"/>
    <sheet name="Anno 2020" sheetId="3" r:id="rId3"/>
    <sheet name="Anno 2019" sheetId="4" r:id="rId4"/>
    <sheet name="Anno 2018" sheetId="5" r:id="rId5"/>
    <sheet name="Anno 2017" sheetId="6" r:id="rId6"/>
    <sheet name="Anno 2015" sheetId="7" r:id="rId7"/>
  </sheets>
  <definedNames>
    <definedName name="_xlnm.Print_Area" localSheetId="6">'Anno 2015'!$A$1:$H$19</definedName>
    <definedName name="_xlnm.Print_Area" localSheetId="5">'Anno 2017'!$A$1:$H$19</definedName>
    <definedName name="_xlnm.Print_Area" localSheetId="4">'Anno 2018'!$A$1:$H$19</definedName>
    <definedName name="_xlnm.Print_Area" localSheetId="3">'Anno 2019'!$A$1:$H$19</definedName>
    <definedName name="_xlnm.Print_Area" localSheetId="2">'Anno 2020'!$A$1:$H$19</definedName>
    <definedName name="_xlnm.Print_Area" localSheetId="1">'Anno 2021'!$A$1:$H$19</definedName>
    <definedName name="_xlnm.Print_Area" localSheetId="0">'Anno 2022'!$A$1:$H$19</definedName>
    <definedName name="Excel_BuiltIn_Print_Area" localSheetId="0">'Anno 2022'!$A$1:$H$19</definedName>
    <definedName name="Excel_BuiltIn_Print_Area" localSheetId="1">'Anno 2021'!$A$1:$H$19</definedName>
    <definedName name="Excel_BuiltIn_Print_Area" localSheetId="2">'Anno 2020'!$A$1:$H$19</definedName>
    <definedName name="Excel_BuiltIn_Print_Area" localSheetId="3">'Anno 2019'!$A$1:$H$19</definedName>
    <definedName name="Excel_BuiltIn_Print_Area" localSheetId="4">'Anno 2018'!$A$1:$H$19</definedName>
    <definedName name="Excel_BuiltIn_Print_Area" localSheetId="5">'Anno 2017'!$A$1:$H$19</definedName>
    <definedName name="Excel_BuiltIn_Print_Area" localSheetId="6">'Anno 2015'!$A$1:$H$19</definedName>
  </definedNames>
  <calcPr fullCalcOnLoad="1"/>
</workbook>
</file>

<file path=xl/sharedStrings.xml><?xml version="1.0" encoding="utf-8"?>
<sst xmlns="http://schemas.openxmlformats.org/spreadsheetml/2006/main" count="133" uniqueCount="20">
  <si>
    <t>Tab. 02.13 Consistenza degli impianti di generazione elettrica in Piemonte - Anno 2022</t>
  </si>
  <si>
    <t>Numero di impianti</t>
  </si>
  <si>
    <t>Potenza efficiente lorda (MW)</t>
  </si>
  <si>
    <t>Produttori</t>
  </si>
  <si>
    <t>Autoproduttori</t>
  </si>
  <si>
    <t>Totale</t>
  </si>
  <si>
    <t>Impianti idroelettrici</t>
  </si>
  <si>
    <t xml:space="preserve">Piemonte         </t>
  </si>
  <si>
    <t>Italia</t>
  </si>
  <si>
    <t>Impianti termoelettrici</t>
  </si>
  <si>
    <t xml:space="preserve">Piemonte </t>
  </si>
  <si>
    <t xml:space="preserve">Impianti eolici e fotovoltaici </t>
  </si>
  <si>
    <t xml:space="preserve">Fonte: Terna, Dati Statistici </t>
  </si>
  <si>
    <t>Tab. 02.13 Consistenza degli impianti di generazione elettrica in Piemonte - Anno 2021</t>
  </si>
  <si>
    <t>Tab. 02.13 Consistenza degli impianti di generazione elettrica in Piemonte - Anno 2020</t>
  </si>
  <si>
    <t>Tab. 02.13 Consistenza degli impianti di generazione elettrica in Piemonte - Anno 2019</t>
  </si>
  <si>
    <t>Tab. 02.13 Consistenza degli impianti di generazione elettrica in Piemonte - Anno 2018</t>
  </si>
  <si>
    <t>Tab. 02.13 Consistenza degli impianti di generazione elettrica in Piemonte - Anno 2017</t>
  </si>
  <si>
    <t>Tab. 02.13 Consistenza degli impianti di generazione elettrica in Piemonte - Anno 2015</t>
  </si>
  <si>
    <t>Fonte: Terna, Dati Statistici - Bilanci energia elettrica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</si>
</sst>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"/>
    <numFmt numFmtId="167" formatCode="#,##0.0"/>
    <numFmt numFmtId="168" formatCode="_-* #,##0.00_-;\-* #,##0.00_-;_-* \-??_-;_-@_-"/>
    <numFmt numFmtId="169" formatCode="_-* #,##0_-;\-* #,##0_-;_-* \-??_-;_-@_-"/>
    <numFmt numFmtId="170" formatCode="_-* #,##0_-;\-* #,##0_-;_-* \-_-;_-@_-"/>
    <numFmt numFmtId="171" formatCode="_-* #,##0.0_-;\-* #,##0.0_-;_-* \-_-;_-@_-"/>
  </numFmts>
  <fonts count="3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6" fontId="0" fillId="3" borderId="0" xfId="0" applyNumberFormat="1" applyFont="1" applyFill="1" applyAlignment="1">
      <alignment/>
    </xf>
    <xf numFmtId="165" fontId="0" fillId="3" borderId="0" xfId="0" applyNumberFormat="1" applyFont="1" applyFill="1" applyBorder="1" applyAlignment="1">
      <alignment/>
    </xf>
    <xf numFmtId="167" fontId="0" fillId="3" borderId="0" xfId="0" applyNumberFormat="1" applyFont="1" applyFill="1" applyAlignment="1">
      <alignment/>
    </xf>
    <xf numFmtId="165" fontId="0" fillId="2" borderId="0" xfId="0" applyNumberFormat="1" applyFont="1" applyFill="1" applyBorder="1" applyAlignment="1">
      <alignment/>
    </xf>
    <xf numFmtId="167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right"/>
    </xf>
    <xf numFmtId="166" fontId="0" fillId="2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9" fontId="0" fillId="2" borderId="0" xfId="15" applyNumberFormat="1" applyFont="1" applyFill="1" applyBorder="1" applyAlignment="1" applyProtection="1">
      <alignment horizontal="right"/>
      <protection/>
    </xf>
    <xf numFmtId="164" fontId="2" fillId="2" borderId="0" xfId="0" applyFont="1" applyFill="1" applyBorder="1" applyAlignment="1">
      <alignment/>
    </xf>
    <xf numFmtId="165" fontId="0" fillId="3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3" borderId="0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164" fontId="0" fillId="2" borderId="5" xfId="0" applyFont="1" applyFill="1" applyBorder="1" applyAlignment="1">
      <alignment/>
    </xf>
    <xf numFmtId="169" fontId="0" fillId="2" borderId="5" xfId="15" applyNumberFormat="1" applyFont="1" applyFill="1" applyBorder="1" applyAlignment="1" applyProtection="1">
      <alignment horizontal="right"/>
      <protection/>
    </xf>
    <xf numFmtId="166" fontId="0" fillId="2" borderId="5" xfId="0" applyNumberFormat="1" applyFont="1" applyFill="1" applyBorder="1" applyAlignment="1">
      <alignment horizontal="right"/>
    </xf>
    <xf numFmtId="165" fontId="0" fillId="2" borderId="5" xfId="0" applyNumberFormat="1" applyFont="1" applyFill="1" applyBorder="1" applyAlignment="1">
      <alignment horizontal="right"/>
    </xf>
    <xf numFmtId="167" fontId="0" fillId="2" borderId="5" xfId="0" applyNumberFormat="1" applyFont="1" applyFill="1" applyBorder="1" applyAlignment="1">
      <alignment horizontal="right"/>
    </xf>
    <xf numFmtId="171" fontId="0" fillId="2" borderId="0" xfId="16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4" fontId="0" fillId="2" borderId="0" xfId="0" applyFont="1" applyFill="1" applyBorder="1" applyAlignment="1">
      <alignment/>
    </xf>
    <xf numFmtId="167" fontId="0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1.57421875" style="1" customWidth="1"/>
    <col min="3" max="3" width="13.421875" style="1" customWidth="1"/>
    <col min="4" max="4" width="10.28125" style="1" customWidth="1"/>
    <col min="5" max="5" width="3.421875" style="1" customWidth="1"/>
    <col min="6" max="6" width="13.7109375" style="1" customWidth="1"/>
    <col min="7" max="7" width="13.421875" style="1" customWidth="1"/>
    <col min="8" max="8" width="12.00390625" style="1" customWidth="1"/>
    <col min="9" max="16384" width="9.140625" style="1" customWidth="1"/>
  </cols>
  <sheetData>
    <row r="1" s="2" customFormat="1" ht="18" customHeight="1">
      <c r="A1" s="2" t="s">
        <v>0</v>
      </c>
    </row>
    <row r="2" ht="14.25" customHeight="1"/>
    <row r="3" spans="1:8" ht="12.75" customHeight="1">
      <c r="A3" s="3"/>
      <c r="B3" s="4" t="s">
        <v>1</v>
      </c>
      <c r="C3" s="4"/>
      <c r="D3" s="4"/>
      <c r="E3" s="5"/>
      <c r="F3" s="4" t="s">
        <v>2</v>
      </c>
      <c r="G3" s="4"/>
      <c r="H3" s="4"/>
    </row>
    <row r="4" spans="2:8" ht="12.75" customHeight="1">
      <c r="B4" s="1" t="s">
        <v>3</v>
      </c>
      <c r="C4" s="1" t="s">
        <v>4</v>
      </c>
      <c r="D4" s="1" t="s">
        <v>5</v>
      </c>
      <c r="E4" s="6"/>
      <c r="F4" s="1" t="s">
        <v>3</v>
      </c>
      <c r="G4" s="1" t="s">
        <v>4</v>
      </c>
      <c r="H4" s="1" t="s">
        <v>5</v>
      </c>
    </row>
    <row r="5" spans="1:8" ht="15" customHeight="1">
      <c r="A5" s="7" t="s">
        <v>6</v>
      </c>
      <c r="B5" s="8"/>
      <c r="C5" s="8"/>
      <c r="D5" s="8"/>
      <c r="E5" s="8"/>
      <c r="F5" s="8"/>
      <c r="G5" s="8"/>
      <c r="H5" s="8"/>
    </row>
    <row r="6" spans="1:16" ht="18" customHeight="1">
      <c r="A6" s="9" t="s">
        <v>7</v>
      </c>
      <c r="B6" s="10">
        <v>1050</v>
      </c>
      <c r="C6" s="10">
        <v>15</v>
      </c>
      <c r="D6" s="10">
        <v>1065</v>
      </c>
      <c r="E6" s="10"/>
      <c r="F6" s="11">
        <v>3858.6</v>
      </c>
      <c r="G6" s="11">
        <v>27</v>
      </c>
      <c r="H6" s="11">
        <v>3885.6</v>
      </c>
      <c r="J6" s="12"/>
      <c r="K6" s="12"/>
      <c r="L6" s="12"/>
      <c r="M6" s="12"/>
      <c r="N6" s="13"/>
      <c r="O6" s="13"/>
      <c r="P6" s="13"/>
    </row>
    <row r="7" spans="1:16" ht="18" customHeight="1">
      <c r="A7" s="1" t="s">
        <v>8</v>
      </c>
      <c r="B7" s="14">
        <v>4694</v>
      </c>
      <c r="C7" s="15">
        <v>96</v>
      </c>
      <c r="D7" s="12">
        <v>4790</v>
      </c>
      <c r="E7" s="14"/>
      <c r="F7" s="16">
        <v>23094.4</v>
      </c>
      <c r="G7" s="16">
        <v>115.1</v>
      </c>
      <c r="H7" s="13">
        <v>23209.6</v>
      </c>
      <c r="J7" s="14"/>
      <c r="K7" s="15"/>
      <c r="L7" s="12"/>
      <c r="M7" s="14"/>
      <c r="N7" s="16"/>
      <c r="O7" s="16"/>
      <c r="P7" s="16"/>
    </row>
    <row r="8" spans="2:16" ht="15" customHeight="1">
      <c r="B8" s="14"/>
      <c r="C8" s="15"/>
      <c r="D8" s="17"/>
      <c r="E8" s="14"/>
      <c r="F8" s="16"/>
      <c r="G8" s="16"/>
      <c r="H8" s="16"/>
      <c r="J8" s="14"/>
      <c r="K8" s="15"/>
      <c r="L8" s="17"/>
      <c r="M8" s="14"/>
      <c r="N8" s="16"/>
      <c r="O8" s="16"/>
      <c r="P8" s="16"/>
    </row>
    <row r="9" spans="1:16" ht="15" customHeight="1">
      <c r="A9" s="18" t="s">
        <v>9</v>
      </c>
      <c r="B9" s="14"/>
      <c r="C9" s="15"/>
      <c r="D9" s="15"/>
      <c r="E9" s="14"/>
      <c r="F9" s="16"/>
      <c r="G9" s="16"/>
      <c r="H9" s="16"/>
      <c r="J9" s="14"/>
      <c r="K9" s="15"/>
      <c r="L9" s="15"/>
      <c r="M9" s="14"/>
      <c r="N9" s="16"/>
      <c r="O9" s="16"/>
      <c r="P9" s="16"/>
    </row>
    <row r="10" spans="1:16" ht="18" customHeight="1">
      <c r="A10" s="9" t="s">
        <v>10</v>
      </c>
      <c r="B10" s="19">
        <v>496</v>
      </c>
      <c r="C10" s="20">
        <v>184</v>
      </c>
      <c r="D10" s="10">
        <v>680</v>
      </c>
      <c r="E10" s="19"/>
      <c r="F10" s="21">
        <v>4308.9</v>
      </c>
      <c r="G10" s="21">
        <v>707.2</v>
      </c>
      <c r="H10" s="22">
        <v>5016.1</v>
      </c>
      <c r="J10" s="14"/>
      <c r="K10" s="15"/>
      <c r="L10" s="12"/>
      <c r="M10" s="14"/>
      <c r="N10" s="16"/>
      <c r="O10" s="16"/>
      <c r="P10" s="16"/>
    </row>
    <row r="11" spans="1:16" ht="18" customHeight="1">
      <c r="A11" s="1" t="s">
        <v>8</v>
      </c>
      <c r="B11" s="14">
        <v>4934</v>
      </c>
      <c r="C11" s="15">
        <v>1901</v>
      </c>
      <c r="D11" s="12">
        <v>6835</v>
      </c>
      <c r="E11" s="14"/>
      <c r="F11" s="16">
        <v>57357.8</v>
      </c>
      <c r="G11" s="16">
        <v>5851.9</v>
      </c>
      <c r="H11" s="23">
        <v>63209.8</v>
      </c>
      <c r="J11" s="14"/>
      <c r="K11" s="15"/>
      <c r="L11" s="12"/>
      <c r="M11" s="14"/>
      <c r="N11" s="16"/>
      <c r="O11" s="16"/>
      <c r="P11" s="16"/>
    </row>
    <row r="12" spans="2:16" ht="15" customHeight="1">
      <c r="B12" s="14"/>
      <c r="C12" s="15"/>
      <c r="D12" s="17"/>
      <c r="E12" s="14"/>
      <c r="F12" s="16"/>
      <c r="G12" s="16"/>
      <c r="H12" s="16"/>
      <c r="J12" s="14"/>
      <c r="K12" s="15"/>
      <c r="L12" s="17"/>
      <c r="M12" s="14"/>
      <c r="N12" s="16"/>
      <c r="O12" s="16"/>
      <c r="P12" s="16"/>
    </row>
    <row r="13" spans="1:16" ht="15" customHeight="1">
      <c r="A13" s="18" t="s">
        <v>11</v>
      </c>
      <c r="B13" s="14"/>
      <c r="C13" s="15"/>
      <c r="D13" s="17"/>
      <c r="E13" s="14"/>
      <c r="F13" s="16"/>
      <c r="G13" s="16"/>
      <c r="H13" s="16"/>
      <c r="J13" s="14"/>
      <c r="K13" s="15"/>
      <c r="L13" s="17"/>
      <c r="M13" s="14"/>
      <c r="N13" s="16"/>
      <c r="O13" s="16"/>
      <c r="P13" s="16"/>
    </row>
    <row r="14" spans="1:16" ht="18" customHeight="1">
      <c r="A14" s="9" t="s">
        <v>7</v>
      </c>
      <c r="B14" s="19">
        <v>86033</v>
      </c>
      <c r="C14" s="20"/>
      <c r="D14" s="10">
        <v>86033</v>
      </c>
      <c r="E14" s="19"/>
      <c r="F14" s="21">
        <v>2018</v>
      </c>
      <c r="G14" s="21"/>
      <c r="H14" s="22">
        <v>2018</v>
      </c>
      <c r="J14" s="14"/>
      <c r="K14" s="15"/>
      <c r="L14" s="12"/>
      <c r="M14" s="14"/>
      <c r="N14" s="16"/>
      <c r="O14" s="16"/>
      <c r="P14" s="16"/>
    </row>
    <row r="15" spans="1:16" ht="18" customHeight="1">
      <c r="A15" s="1" t="s">
        <v>8</v>
      </c>
      <c r="B15" s="14">
        <v>1231359</v>
      </c>
      <c r="C15" s="15"/>
      <c r="D15" s="12">
        <v>1231359</v>
      </c>
      <c r="E15" s="14"/>
      <c r="F15" s="16">
        <v>36922.3</v>
      </c>
      <c r="G15" s="16"/>
      <c r="H15" s="23">
        <v>36922.3</v>
      </c>
      <c r="J15" s="14"/>
      <c r="K15" s="15"/>
      <c r="L15" s="12"/>
      <c r="M15" s="14"/>
      <c r="N15" s="16"/>
      <c r="O15" s="16"/>
      <c r="P15" s="16"/>
    </row>
    <row r="16" spans="1:8" ht="15" customHeight="1">
      <c r="A16" s="24"/>
      <c r="B16" s="25"/>
      <c r="C16" s="26"/>
      <c r="D16" s="26"/>
      <c r="E16" s="27"/>
      <c r="F16" s="28"/>
      <c r="G16" s="28"/>
      <c r="H16" s="28"/>
    </row>
    <row r="17" ht="12.75" customHeight="1"/>
    <row r="18" ht="12.75" customHeight="1">
      <c r="A18" s="1" t="s">
        <v>12</v>
      </c>
    </row>
    <row r="19" ht="12.75" customHeight="1">
      <c r="A19" s="29"/>
    </row>
  </sheetData>
  <sheetProtection selectLockedCells="1" selectUnlockedCells="1"/>
  <mergeCells count="2">
    <mergeCell ref="B3:D3"/>
    <mergeCell ref="F3:H3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1.57421875" style="1" customWidth="1"/>
    <col min="3" max="3" width="13.421875" style="1" customWidth="1"/>
    <col min="4" max="4" width="10.28125" style="1" customWidth="1"/>
    <col min="5" max="5" width="3.421875" style="1" customWidth="1"/>
    <col min="6" max="6" width="13.7109375" style="1" customWidth="1"/>
    <col min="7" max="7" width="13.421875" style="1" customWidth="1"/>
    <col min="8" max="8" width="12.00390625" style="1" customWidth="1"/>
    <col min="9" max="16384" width="9.140625" style="1" customWidth="1"/>
  </cols>
  <sheetData>
    <row r="1" s="2" customFormat="1" ht="18" customHeight="1">
      <c r="A1" s="2" t="s">
        <v>13</v>
      </c>
    </row>
    <row r="2" ht="14.25" customHeight="1"/>
    <row r="3" spans="1:8" ht="12.75" customHeight="1">
      <c r="A3" s="3"/>
      <c r="B3" s="4" t="s">
        <v>1</v>
      </c>
      <c r="C3" s="4"/>
      <c r="D3" s="4"/>
      <c r="E3" s="5"/>
      <c r="F3" s="4" t="s">
        <v>2</v>
      </c>
      <c r="G3" s="4"/>
      <c r="H3" s="4"/>
    </row>
    <row r="4" spans="2:8" ht="12.75" customHeight="1">
      <c r="B4" s="1" t="s">
        <v>3</v>
      </c>
      <c r="C4" s="1" t="s">
        <v>4</v>
      </c>
      <c r="D4" s="1" t="s">
        <v>5</v>
      </c>
      <c r="E4" s="6"/>
      <c r="F4" s="1" t="s">
        <v>3</v>
      </c>
      <c r="G4" s="1" t="s">
        <v>4</v>
      </c>
      <c r="H4" s="1" t="s">
        <v>5</v>
      </c>
    </row>
    <row r="5" spans="1:8" ht="15" customHeight="1">
      <c r="A5" s="7" t="s">
        <v>6</v>
      </c>
      <c r="B5" s="8"/>
      <c r="C5" s="8"/>
      <c r="D5" s="8"/>
      <c r="E5" s="8"/>
      <c r="F5" s="8"/>
      <c r="G5" s="8"/>
      <c r="H5" s="8"/>
    </row>
    <row r="6" spans="1:16" ht="18" customHeight="1">
      <c r="A6" s="9" t="s">
        <v>7</v>
      </c>
      <c r="B6" s="10">
        <v>1006</v>
      </c>
      <c r="C6" s="10">
        <v>13</v>
      </c>
      <c r="D6" s="10">
        <v>1019</v>
      </c>
      <c r="E6" s="10"/>
      <c r="F6" s="11">
        <v>3852.5</v>
      </c>
      <c r="G6" s="11">
        <v>11.9</v>
      </c>
      <c r="H6" s="11">
        <v>3864.4</v>
      </c>
      <c r="J6" s="12"/>
      <c r="K6" s="12"/>
      <c r="L6" s="12"/>
      <c r="M6" s="12"/>
      <c r="N6" s="13"/>
      <c r="O6" s="13"/>
      <c r="P6" s="13"/>
    </row>
    <row r="7" spans="1:16" ht="18" customHeight="1">
      <c r="A7" s="1" t="s">
        <v>8</v>
      </c>
      <c r="B7" s="14">
        <v>4562</v>
      </c>
      <c r="C7" s="15">
        <v>90</v>
      </c>
      <c r="D7" s="12">
        <v>4652</v>
      </c>
      <c r="E7" s="14"/>
      <c r="F7" s="16">
        <v>23048.5</v>
      </c>
      <c r="G7" s="16">
        <v>98.8</v>
      </c>
      <c r="H7" s="13">
        <v>23147.3</v>
      </c>
      <c r="J7" s="14"/>
      <c r="K7" s="15"/>
      <c r="L7" s="12"/>
      <c r="M7" s="14"/>
      <c r="N7" s="16"/>
      <c r="O7" s="16"/>
      <c r="P7" s="16"/>
    </row>
    <row r="8" spans="2:16" ht="15" customHeight="1">
      <c r="B8" s="14"/>
      <c r="C8" s="15"/>
      <c r="D8" s="17"/>
      <c r="E8" s="14"/>
      <c r="F8" s="16"/>
      <c r="G8" s="16"/>
      <c r="H8" s="16"/>
      <c r="J8" s="14"/>
      <c r="K8" s="15"/>
      <c r="L8" s="17"/>
      <c r="M8" s="14"/>
      <c r="N8" s="16"/>
      <c r="O8" s="16"/>
      <c r="P8" s="16"/>
    </row>
    <row r="9" spans="1:16" ht="15" customHeight="1">
      <c r="A9" s="18" t="s">
        <v>9</v>
      </c>
      <c r="B9" s="14"/>
      <c r="C9" s="15"/>
      <c r="D9" s="15"/>
      <c r="E9" s="14"/>
      <c r="F9" s="16"/>
      <c r="G9" s="16"/>
      <c r="H9" s="16"/>
      <c r="J9" s="14"/>
      <c r="K9" s="15"/>
      <c r="L9" s="15"/>
      <c r="M9" s="14"/>
      <c r="N9" s="16"/>
      <c r="O9" s="16"/>
      <c r="P9" s="16"/>
    </row>
    <row r="10" spans="1:16" ht="18" customHeight="1">
      <c r="A10" s="9" t="s">
        <v>10</v>
      </c>
      <c r="B10" s="19">
        <v>468</v>
      </c>
      <c r="C10" s="20">
        <v>177</v>
      </c>
      <c r="D10" s="10">
        <v>645</v>
      </c>
      <c r="E10" s="19"/>
      <c r="F10" s="21">
        <v>4415.2</v>
      </c>
      <c r="G10" s="21">
        <v>565.5</v>
      </c>
      <c r="H10" s="22">
        <v>4980.7</v>
      </c>
      <c r="J10" s="14"/>
      <c r="K10" s="15"/>
      <c r="L10" s="12"/>
      <c r="M10" s="14"/>
      <c r="N10" s="16"/>
      <c r="O10" s="16"/>
      <c r="P10" s="16"/>
    </row>
    <row r="11" spans="1:16" ht="18" customHeight="1">
      <c r="A11" s="1" t="s">
        <v>8</v>
      </c>
      <c r="B11" s="14">
        <v>4948</v>
      </c>
      <c r="C11" s="15">
        <v>1725</v>
      </c>
      <c r="D11" s="12">
        <v>6673</v>
      </c>
      <c r="E11" s="14"/>
      <c r="F11" s="16">
        <v>57100.2</v>
      </c>
      <c r="G11" s="16">
        <v>5649.2</v>
      </c>
      <c r="H11" s="23">
        <v>62749.399999999994</v>
      </c>
      <c r="J11" s="14"/>
      <c r="K11" s="15"/>
      <c r="L11" s="12"/>
      <c r="M11" s="14"/>
      <c r="N11" s="16"/>
      <c r="O11" s="16"/>
      <c r="P11" s="16"/>
    </row>
    <row r="12" spans="2:16" ht="15" customHeight="1">
      <c r="B12" s="14"/>
      <c r="C12" s="15"/>
      <c r="D12" s="17"/>
      <c r="E12" s="14"/>
      <c r="F12" s="16"/>
      <c r="G12" s="16"/>
      <c r="H12" s="16"/>
      <c r="J12" s="14"/>
      <c r="K12" s="15"/>
      <c r="L12" s="17"/>
      <c r="M12" s="14"/>
      <c r="N12" s="16"/>
      <c r="O12" s="16"/>
      <c r="P12" s="16"/>
    </row>
    <row r="13" spans="1:16" ht="15" customHeight="1">
      <c r="A13" s="18" t="s">
        <v>11</v>
      </c>
      <c r="B13" s="14"/>
      <c r="C13" s="15"/>
      <c r="D13" s="17"/>
      <c r="E13" s="14"/>
      <c r="F13" s="16"/>
      <c r="G13" s="16"/>
      <c r="H13" s="16"/>
      <c r="J13" s="14"/>
      <c r="K13" s="15"/>
      <c r="L13" s="17"/>
      <c r="M13" s="14"/>
      <c r="N13" s="16"/>
      <c r="O13" s="16"/>
      <c r="P13" s="16"/>
    </row>
    <row r="14" spans="1:16" ht="18" customHeight="1">
      <c r="A14" s="9" t="s">
        <v>7</v>
      </c>
      <c r="B14" s="19">
        <v>70418</v>
      </c>
      <c r="C14" s="20"/>
      <c r="D14" s="10">
        <v>70418</v>
      </c>
      <c r="E14" s="19"/>
      <c r="F14" s="21">
        <v>1810.4</v>
      </c>
      <c r="G14" s="21"/>
      <c r="H14" s="22">
        <v>1810.4</v>
      </c>
      <c r="J14" s="14"/>
      <c r="K14" s="15"/>
      <c r="L14" s="12"/>
      <c r="M14" s="14"/>
      <c r="N14" s="16"/>
      <c r="O14" s="16"/>
      <c r="P14" s="16"/>
    </row>
    <row r="15" spans="1:16" ht="18" customHeight="1">
      <c r="A15" s="1" t="s">
        <v>8</v>
      </c>
      <c r="B15" s="14">
        <v>1021814</v>
      </c>
      <c r="C15" s="15"/>
      <c r="D15" s="12">
        <v>1021814</v>
      </c>
      <c r="E15" s="14"/>
      <c r="F15" s="16">
        <v>33884.064</v>
      </c>
      <c r="G15" s="16"/>
      <c r="H15" s="23">
        <v>33884.064</v>
      </c>
      <c r="J15" s="14"/>
      <c r="K15" s="15"/>
      <c r="L15" s="12"/>
      <c r="M15" s="14"/>
      <c r="N15" s="16"/>
      <c r="O15" s="16"/>
      <c r="P15" s="16"/>
    </row>
    <row r="16" spans="1:8" ht="15" customHeight="1">
      <c r="A16" s="24"/>
      <c r="B16" s="25"/>
      <c r="C16" s="26"/>
      <c r="D16" s="26"/>
      <c r="E16" s="27"/>
      <c r="F16" s="28"/>
      <c r="G16" s="28"/>
      <c r="H16" s="28"/>
    </row>
    <row r="17" ht="12.75" customHeight="1"/>
    <row r="18" ht="12.75" customHeight="1">
      <c r="A18" s="1" t="s">
        <v>12</v>
      </c>
    </row>
    <row r="19" ht="12.75" customHeight="1">
      <c r="A19" s="29"/>
    </row>
  </sheetData>
  <sheetProtection selectLockedCells="1" selectUnlockedCells="1"/>
  <mergeCells count="2">
    <mergeCell ref="B3:D3"/>
    <mergeCell ref="F3:H3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1.57421875" style="1" customWidth="1"/>
    <col min="3" max="3" width="13.421875" style="1" customWidth="1"/>
    <col min="4" max="4" width="10.28125" style="1" customWidth="1"/>
    <col min="5" max="5" width="3.421875" style="1" customWidth="1"/>
    <col min="6" max="6" width="13.7109375" style="1" customWidth="1"/>
    <col min="7" max="7" width="13.421875" style="1" customWidth="1"/>
    <col min="8" max="8" width="12.00390625" style="1" customWidth="1"/>
    <col min="9" max="16384" width="9.140625" style="1" customWidth="1"/>
  </cols>
  <sheetData>
    <row r="1" s="2" customFormat="1" ht="18" customHeight="1">
      <c r="A1" s="2" t="s">
        <v>14</v>
      </c>
    </row>
    <row r="2" ht="14.25" customHeight="1"/>
    <row r="3" spans="1:8" ht="12.75" customHeight="1">
      <c r="A3" s="3"/>
      <c r="B3" s="4" t="s">
        <v>1</v>
      </c>
      <c r="C3" s="4"/>
      <c r="D3" s="4"/>
      <c r="E3" s="5"/>
      <c r="F3" s="4" t="s">
        <v>2</v>
      </c>
      <c r="G3" s="4"/>
      <c r="H3" s="4"/>
    </row>
    <row r="4" spans="2:8" ht="12.75" customHeight="1">
      <c r="B4" s="1" t="s">
        <v>3</v>
      </c>
      <c r="C4" s="1" t="s">
        <v>4</v>
      </c>
      <c r="D4" s="1" t="s">
        <v>5</v>
      </c>
      <c r="E4" s="6"/>
      <c r="F4" s="1" t="s">
        <v>3</v>
      </c>
      <c r="G4" s="1" t="s">
        <v>4</v>
      </c>
      <c r="H4" s="1" t="s">
        <v>5</v>
      </c>
    </row>
    <row r="5" spans="1:8" ht="15" customHeight="1">
      <c r="A5" s="7" t="s">
        <v>6</v>
      </c>
      <c r="B5" s="8"/>
      <c r="C5" s="8"/>
      <c r="D5" s="8"/>
      <c r="E5" s="8"/>
      <c r="F5" s="8"/>
      <c r="G5" s="8"/>
      <c r="H5" s="8"/>
    </row>
    <row r="6" spans="1:16" ht="18" customHeight="1">
      <c r="A6" s="9" t="s">
        <v>7</v>
      </c>
      <c r="B6" s="10">
        <v>964</v>
      </c>
      <c r="C6" s="10">
        <v>10</v>
      </c>
      <c r="D6" s="10">
        <f aca="true" t="shared" si="0" ref="D6:D7">B6+C6</f>
        <v>974</v>
      </c>
      <c r="E6" s="10"/>
      <c r="F6" s="11">
        <v>3846</v>
      </c>
      <c r="G6" s="11">
        <v>8.1</v>
      </c>
      <c r="H6" s="11">
        <f aca="true" t="shared" si="1" ref="H6:H7">F6+G6</f>
        <v>3854.1</v>
      </c>
      <c r="J6" s="12"/>
      <c r="K6" s="12"/>
      <c r="L6" s="12"/>
      <c r="M6" s="12"/>
      <c r="N6" s="13"/>
      <c r="O6" s="13"/>
      <c r="P6" s="13"/>
    </row>
    <row r="7" spans="1:16" ht="18" customHeight="1">
      <c r="A7" s="1" t="s">
        <v>8</v>
      </c>
      <c r="B7" s="14">
        <v>4421</v>
      </c>
      <c r="C7" s="15">
        <v>88</v>
      </c>
      <c r="D7" s="12">
        <f t="shared" si="0"/>
        <v>4509</v>
      </c>
      <c r="E7" s="14"/>
      <c r="F7" s="16">
        <v>22987.6</v>
      </c>
      <c r="G7" s="16">
        <v>93.3</v>
      </c>
      <c r="H7" s="13">
        <f t="shared" si="1"/>
        <v>23080.899999999998</v>
      </c>
      <c r="J7" s="14"/>
      <c r="K7" s="15"/>
      <c r="L7" s="12"/>
      <c r="M7" s="14"/>
      <c r="N7" s="16"/>
      <c r="O7" s="16"/>
      <c r="P7" s="16"/>
    </row>
    <row r="8" spans="2:16" ht="15" customHeight="1">
      <c r="B8" s="14"/>
      <c r="C8" s="15"/>
      <c r="D8" s="17"/>
      <c r="E8" s="14"/>
      <c r="F8" s="16"/>
      <c r="G8" s="16"/>
      <c r="H8" s="16"/>
      <c r="J8" s="14"/>
      <c r="K8" s="15"/>
      <c r="L8" s="17"/>
      <c r="M8" s="14"/>
      <c r="N8" s="16"/>
      <c r="O8" s="16"/>
      <c r="P8" s="16"/>
    </row>
    <row r="9" spans="1:16" ht="15" customHeight="1">
      <c r="A9" s="18" t="s">
        <v>9</v>
      </c>
      <c r="B9" s="14"/>
      <c r="C9" s="15"/>
      <c r="D9" s="15"/>
      <c r="E9" s="14"/>
      <c r="F9" s="16"/>
      <c r="G9" s="16"/>
      <c r="H9" s="16"/>
      <c r="J9" s="14"/>
      <c r="K9" s="15"/>
      <c r="L9" s="15"/>
      <c r="M9" s="14"/>
      <c r="N9" s="16"/>
      <c r="O9" s="16"/>
      <c r="P9" s="16"/>
    </row>
    <row r="10" spans="1:16" ht="18" customHeight="1">
      <c r="A10" s="9" t="s">
        <v>10</v>
      </c>
      <c r="B10" s="19">
        <v>458</v>
      </c>
      <c r="C10" s="20">
        <v>163</v>
      </c>
      <c r="D10" s="10">
        <f aca="true" t="shared" si="2" ref="D10:D11">B10+C10</f>
        <v>621</v>
      </c>
      <c r="E10" s="19"/>
      <c r="F10" s="21">
        <v>4434.3</v>
      </c>
      <c r="G10" s="21">
        <v>524.2</v>
      </c>
      <c r="H10" s="22">
        <f aca="true" t="shared" si="3" ref="H10:H11">F10+G10</f>
        <v>4958.5</v>
      </c>
      <c r="J10" s="14"/>
      <c r="K10" s="15"/>
      <c r="L10" s="12"/>
      <c r="M10" s="14"/>
      <c r="N10" s="16"/>
      <c r="O10" s="16"/>
      <c r="P10" s="16"/>
    </row>
    <row r="11" spans="1:16" ht="18" customHeight="1">
      <c r="A11" s="1" t="s">
        <v>8</v>
      </c>
      <c r="B11" s="14">
        <v>4884</v>
      </c>
      <c r="C11" s="15">
        <v>1563</v>
      </c>
      <c r="D11" s="12">
        <f t="shared" si="2"/>
        <v>6447</v>
      </c>
      <c r="E11" s="14"/>
      <c r="F11" s="16">
        <v>58203.4</v>
      </c>
      <c r="G11" s="16">
        <v>5267.6</v>
      </c>
      <c r="H11" s="23">
        <f t="shared" si="3"/>
        <v>63471</v>
      </c>
      <c r="J11" s="14"/>
      <c r="K11" s="15"/>
      <c r="L11" s="12"/>
      <c r="M11" s="14"/>
      <c r="N11" s="16"/>
      <c r="O11" s="16"/>
      <c r="P11" s="16"/>
    </row>
    <row r="12" spans="2:16" ht="15" customHeight="1">
      <c r="B12" s="14"/>
      <c r="C12" s="15"/>
      <c r="D12" s="17"/>
      <c r="E12" s="14"/>
      <c r="F12" s="16"/>
      <c r="G12" s="16"/>
      <c r="H12" s="16"/>
      <c r="J12" s="14"/>
      <c r="K12" s="15"/>
      <c r="L12" s="17"/>
      <c r="M12" s="14"/>
      <c r="N12" s="16"/>
      <c r="O12" s="16"/>
      <c r="P12" s="16"/>
    </row>
    <row r="13" spans="1:16" ht="15" customHeight="1">
      <c r="A13" s="18" t="s">
        <v>11</v>
      </c>
      <c r="B13" s="14"/>
      <c r="C13" s="15"/>
      <c r="D13" s="17"/>
      <c r="E13" s="14"/>
      <c r="F13" s="16"/>
      <c r="G13" s="16"/>
      <c r="H13" s="16"/>
      <c r="J13" s="14"/>
      <c r="K13" s="15"/>
      <c r="L13" s="17"/>
      <c r="M13" s="14"/>
      <c r="N13" s="16"/>
      <c r="O13" s="16"/>
      <c r="P13" s="16"/>
    </row>
    <row r="14" spans="1:16" ht="18" customHeight="1">
      <c r="A14" s="9" t="s">
        <v>7</v>
      </c>
      <c r="B14" s="19">
        <f>18+65004</f>
        <v>65022</v>
      </c>
      <c r="C14" s="20"/>
      <c r="D14" s="10">
        <f aca="true" t="shared" si="4" ref="D14:D15">B14+C14</f>
        <v>65022</v>
      </c>
      <c r="E14" s="19"/>
      <c r="F14" s="21">
        <f>18.8+1713.8</f>
        <v>1732.6</v>
      </c>
      <c r="G14" s="21"/>
      <c r="H14" s="22">
        <f aca="true" t="shared" si="5" ref="H14:H15">F14+G14</f>
        <v>1732.6</v>
      </c>
      <c r="J14" s="14"/>
      <c r="K14" s="15"/>
      <c r="L14" s="12"/>
      <c r="M14" s="14"/>
      <c r="N14" s="16"/>
      <c r="O14" s="16"/>
      <c r="P14" s="16"/>
    </row>
    <row r="15" spans="1:16" ht="18" customHeight="1">
      <c r="A15" s="1" t="s">
        <v>8</v>
      </c>
      <c r="B15" s="14">
        <f>5660+935838</f>
        <v>941498</v>
      </c>
      <c r="C15" s="15"/>
      <c r="D15" s="12">
        <f t="shared" si="4"/>
        <v>941498</v>
      </c>
      <c r="E15" s="14"/>
      <c r="F15" s="16">
        <f>5660+21659</f>
        <v>27319</v>
      </c>
      <c r="G15" s="16"/>
      <c r="H15" s="23">
        <f t="shared" si="5"/>
        <v>27319</v>
      </c>
      <c r="J15" s="14"/>
      <c r="K15" s="15"/>
      <c r="L15" s="12"/>
      <c r="M15" s="14"/>
      <c r="N15" s="16"/>
      <c r="O15" s="16"/>
      <c r="P15" s="16"/>
    </row>
    <row r="16" spans="1:8" ht="15" customHeight="1">
      <c r="A16" s="24"/>
      <c r="B16" s="25"/>
      <c r="C16" s="26"/>
      <c r="D16" s="26"/>
      <c r="E16" s="27"/>
      <c r="F16" s="28"/>
      <c r="G16" s="28"/>
      <c r="H16" s="28"/>
    </row>
    <row r="17" ht="12.75" customHeight="1"/>
    <row r="18" ht="12.75" customHeight="1">
      <c r="A18" s="1" t="s">
        <v>12</v>
      </c>
    </row>
    <row r="19" ht="12.75" customHeight="1">
      <c r="A19" s="29"/>
    </row>
  </sheetData>
  <sheetProtection selectLockedCells="1" selectUnlockedCells="1"/>
  <mergeCells count="2">
    <mergeCell ref="B3:D3"/>
    <mergeCell ref="F3:H3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1.57421875" style="1" customWidth="1"/>
    <col min="3" max="3" width="13.421875" style="1" customWidth="1"/>
    <col min="4" max="4" width="10.28125" style="1" customWidth="1"/>
    <col min="5" max="5" width="3.421875" style="1" customWidth="1"/>
    <col min="6" max="6" width="13.7109375" style="1" customWidth="1"/>
    <col min="7" max="7" width="13.421875" style="1" customWidth="1"/>
    <col min="8" max="8" width="12.00390625" style="1" customWidth="1"/>
    <col min="9" max="16384" width="9.140625" style="1" customWidth="1"/>
  </cols>
  <sheetData>
    <row r="1" s="2" customFormat="1" ht="18" customHeight="1">
      <c r="A1" s="2" t="s">
        <v>15</v>
      </c>
    </row>
    <row r="2" ht="14.25" customHeight="1"/>
    <row r="3" spans="1:8" ht="12.75" customHeight="1">
      <c r="A3" s="3"/>
      <c r="B3" s="4" t="s">
        <v>1</v>
      </c>
      <c r="C3" s="4"/>
      <c r="D3" s="4"/>
      <c r="E3" s="5"/>
      <c r="F3" s="4" t="s">
        <v>2</v>
      </c>
      <c r="G3" s="4"/>
      <c r="H3" s="4"/>
    </row>
    <row r="4" spans="2:8" ht="12.75" customHeight="1">
      <c r="B4" s="1" t="s">
        <v>3</v>
      </c>
      <c r="C4" s="1" t="s">
        <v>4</v>
      </c>
      <c r="D4" s="1" t="s">
        <v>5</v>
      </c>
      <c r="E4" s="6"/>
      <c r="F4" s="1" t="s">
        <v>3</v>
      </c>
      <c r="G4" s="1" t="s">
        <v>4</v>
      </c>
      <c r="H4" s="1" t="s">
        <v>5</v>
      </c>
    </row>
    <row r="5" spans="1:8" ht="15" customHeight="1">
      <c r="A5" s="7" t="s">
        <v>6</v>
      </c>
      <c r="B5" s="8"/>
      <c r="C5" s="8"/>
      <c r="D5" s="8"/>
      <c r="E5" s="8"/>
      <c r="F5" s="8"/>
      <c r="G5" s="8"/>
      <c r="H5" s="8"/>
    </row>
    <row r="6" spans="1:16" ht="18" customHeight="1">
      <c r="A6" s="9" t="s">
        <v>7</v>
      </c>
      <c r="B6" s="10">
        <v>935</v>
      </c>
      <c r="C6" s="10">
        <v>11</v>
      </c>
      <c r="D6" s="10">
        <v>946</v>
      </c>
      <c r="E6" s="10"/>
      <c r="F6" s="11">
        <v>3828</v>
      </c>
      <c r="G6" s="11">
        <v>9.5</v>
      </c>
      <c r="H6" s="11">
        <v>3837.5</v>
      </c>
      <c r="J6" s="12"/>
      <c r="K6" s="12"/>
      <c r="L6" s="12"/>
      <c r="M6" s="12"/>
      <c r="N6" s="13"/>
      <c r="O6" s="13"/>
      <c r="P6" s="13"/>
    </row>
    <row r="7" spans="1:16" ht="18" customHeight="1">
      <c r="A7" s="1" t="s">
        <v>8</v>
      </c>
      <c r="B7" s="14">
        <v>4310</v>
      </c>
      <c r="C7" s="15">
        <v>91</v>
      </c>
      <c r="D7" s="12">
        <v>4401</v>
      </c>
      <c r="E7" s="14"/>
      <c r="F7" s="16">
        <v>22846.8</v>
      </c>
      <c r="G7" s="16">
        <v>110.5</v>
      </c>
      <c r="H7" s="16">
        <v>22957.3</v>
      </c>
      <c r="J7" s="14"/>
      <c r="K7" s="15"/>
      <c r="L7" s="12"/>
      <c r="M7" s="14"/>
      <c r="N7" s="16"/>
      <c r="O7" s="16"/>
      <c r="P7" s="16"/>
    </row>
    <row r="8" spans="2:16" ht="15" customHeight="1">
      <c r="B8" s="14"/>
      <c r="C8" s="15"/>
      <c r="D8" s="17"/>
      <c r="E8" s="14"/>
      <c r="F8" s="16"/>
      <c r="G8" s="16"/>
      <c r="H8" s="16"/>
      <c r="J8" s="14"/>
      <c r="K8" s="15"/>
      <c r="L8" s="17"/>
      <c r="M8" s="14"/>
      <c r="N8" s="16"/>
      <c r="O8" s="16"/>
      <c r="P8" s="16"/>
    </row>
    <row r="9" spans="1:16" ht="15" customHeight="1">
      <c r="A9" s="18" t="s">
        <v>9</v>
      </c>
      <c r="B9" s="14"/>
      <c r="C9" s="15"/>
      <c r="D9" s="15"/>
      <c r="E9" s="14"/>
      <c r="F9" s="16"/>
      <c r="G9" s="16"/>
      <c r="H9" s="16"/>
      <c r="J9" s="14"/>
      <c r="K9" s="15"/>
      <c r="L9" s="15"/>
      <c r="M9" s="14"/>
      <c r="N9" s="16"/>
      <c r="O9" s="16"/>
      <c r="P9" s="16"/>
    </row>
    <row r="10" spans="1:16" ht="18" customHeight="1">
      <c r="A10" s="9" t="s">
        <v>10</v>
      </c>
      <c r="B10" s="19">
        <v>431</v>
      </c>
      <c r="C10" s="20">
        <v>169</v>
      </c>
      <c r="D10" s="10">
        <v>600</v>
      </c>
      <c r="E10" s="19"/>
      <c r="F10" s="21">
        <v>4285</v>
      </c>
      <c r="G10" s="21">
        <v>619.9</v>
      </c>
      <c r="H10" s="21">
        <v>4904.9</v>
      </c>
      <c r="J10" s="14"/>
      <c r="K10" s="15"/>
      <c r="L10" s="12"/>
      <c r="M10" s="14"/>
      <c r="N10" s="16"/>
      <c r="O10" s="16"/>
      <c r="P10" s="16"/>
    </row>
    <row r="11" spans="1:16" ht="18" customHeight="1">
      <c r="A11" s="1" t="s">
        <v>8</v>
      </c>
      <c r="B11" s="14">
        <v>4738</v>
      </c>
      <c r="C11" s="15">
        <v>1544</v>
      </c>
      <c r="D11" s="12">
        <v>6282</v>
      </c>
      <c r="E11" s="14"/>
      <c r="F11" s="16">
        <v>59227.3</v>
      </c>
      <c r="G11" s="16">
        <v>5534.5</v>
      </c>
      <c r="H11" s="16">
        <v>64761.8</v>
      </c>
      <c r="J11" s="14"/>
      <c r="K11" s="15"/>
      <c r="L11" s="12"/>
      <c r="M11" s="14"/>
      <c r="N11" s="16"/>
      <c r="O11" s="16"/>
      <c r="P11" s="16"/>
    </row>
    <row r="12" spans="2:16" ht="15" customHeight="1">
      <c r="B12" s="14"/>
      <c r="C12" s="15"/>
      <c r="D12" s="17"/>
      <c r="E12" s="14"/>
      <c r="F12" s="16"/>
      <c r="G12" s="16"/>
      <c r="H12" s="16"/>
      <c r="J12" s="14"/>
      <c r="K12" s="15"/>
      <c r="L12" s="17"/>
      <c r="M12" s="14"/>
      <c r="N12" s="16"/>
      <c r="O12" s="16"/>
      <c r="P12" s="16"/>
    </row>
    <row r="13" spans="1:16" ht="15" customHeight="1">
      <c r="A13" s="18" t="s">
        <v>11</v>
      </c>
      <c r="B13" s="14"/>
      <c r="C13" s="15"/>
      <c r="D13" s="17"/>
      <c r="E13" s="14"/>
      <c r="F13" s="16"/>
      <c r="G13" s="16"/>
      <c r="H13" s="16"/>
      <c r="J13" s="14"/>
      <c r="K13" s="15"/>
      <c r="L13" s="17"/>
      <c r="M13" s="14"/>
      <c r="N13" s="16"/>
      <c r="O13" s="16"/>
      <c r="P13" s="16"/>
    </row>
    <row r="14" spans="1:16" ht="18" customHeight="1">
      <c r="A14" s="9" t="s">
        <v>7</v>
      </c>
      <c r="B14" s="19">
        <v>61291</v>
      </c>
      <c r="C14" s="20"/>
      <c r="D14" s="10">
        <v>61291</v>
      </c>
      <c r="E14" s="19"/>
      <c r="F14" s="21">
        <v>1671.3</v>
      </c>
      <c r="G14" s="21"/>
      <c r="H14" s="21">
        <v>1671.3</v>
      </c>
      <c r="J14" s="14"/>
      <c r="K14" s="15"/>
      <c r="L14" s="12"/>
      <c r="M14" s="14"/>
      <c r="N14" s="16"/>
      <c r="O14" s="16"/>
      <c r="P14" s="16"/>
    </row>
    <row r="15" spans="1:16" ht="18" customHeight="1">
      <c r="A15" s="1" t="s">
        <v>8</v>
      </c>
      <c r="B15" s="14">
        <v>885734</v>
      </c>
      <c r="C15" s="15"/>
      <c r="D15" s="12">
        <v>885734</v>
      </c>
      <c r="E15" s="14"/>
      <c r="F15" s="16">
        <v>31579.1</v>
      </c>
      <c r="G15" s="16"/>
      <c r="H15" s="16">
        <v>31579.1</v>
      </c>
      <c r="J15" s="14"/>
      <c r="K15" s="15"/>
      <c r="L15" s="12"/>
      <c r="M15" s="14"/>
      <c r="N15" s="16"/>
      <c r="O15" s="16"/>
      <c r="P15" s="16"/>
    </row>
    <row r="16" spans="1:8" ht="15" customHeight="1">
      <c r="A16" s="24"/>
      <c r="B16" s="25"/>
      <c r="C16" s="26"/>
      <c r="D16" s="26"/>
      <c r="E16" s="27"/>
      <c r="F16" s="28"/>
      <c r="G16" s="28"/>
      <c r="H16" s="28"/>
    </row>
    <row r="17" ht="12.75" customHeight="1"/>
    <row r="18" ht="12.75" customHeight="1">
      <c r="A18" s="1" t="s">
        <v>12</v>
      </c>
    </row>
    <row r="19" ht="12.75" customHeight="1">
      <c r="A19" s="29"/>
    </row>
  </sheetData>
  <sheetProtection selectLockedCells="1" selectUnlockedCells="1"/>
  <mergeCells count="2">
    <mergeCell ref="B3:D3"/>
    <mergeCell ref="F3:H3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1.57421875" style="1" customWidth="1"/>
    <col min="3" max="3" width="13.421875" style="1" customWidth="1"/>
    <col min="4" max="4" width="10.28125" style="1" customWidth="1"/>
    <col min="5" max="5" width="3.421875" style="1" customWidth="1"/>
    <col min="6" max="6" width="13.7109375" style="1" customWidth="1"/>
    <col min="7" max="7" width="13.421875" style="1" customWidth="1"/>
    <col min="8" max="8" width="12.00390625" style="1" customWidth="1"/>
    <col min="9" max="16384" width="9.140625" style="1" customWidth="1"/>
  </cols>
  <sheetData>
    <row r="1" s="2" customFormat="1" ht="18" customHeight="1">
      <c r="A1" s="2" t="s">
        <v>16</v>
      </c>
    </row>
    <row r="2" ht="14.25" customHeight="1"/>
    <row r="3" spans="1:8" ht="12.75" customHeight="1">
      <c r="A3" s="3"/>
      <c r="B3" s="4" t="s">
        <v>1</v>
      </c>
      <c r="C3" s="4"/>
      <c r="D3" s="4"/>
      <c r="E3" s="5"/>
      <c r="F3" s="4" t="s">
        <v>2</v>
      </c>
      <c r="G3" s="4"/>
      <c r="H3" s="4"/>
    </row>
    <row r="4" spans="2:8" ht="12.75" customHeight="1">
      <c r="B4" s="1" t="s">
        <v>3</v>
      </c>
      <c r="C4" s="1" t="s">
        <v>4</v>
      </c>
      <c r="D4" s="1" t="s">
        <v>5</v>
      </c>
      <c r="E4" s="6"/>
      <c r="F4" s="1" t="s">
        <v>3</v>
      </c>
      <c r="G4" s="1" t="s">
        <v>4</v>
      </c>
      <c r="H4" s="1" t="s">
        <v>5</v>
      </c>
    </row>
    <row r="5" spans="1:8" ht="15" customHeight="1">
      <c r="A5" s="7" t="s">
        <v>6</v>
      </c>
      <c r="B5" s="8"/>
      <c r="C5" s="8"/>
      <c r="D5" s="8"/>
      <c r="E5" s="8"/>
      <c r="F5" s="8"/>
      <c r="G5" s="8"/>
      <c r="H5" s="8"/>
    </row>
    <row r="6" spans="1:8" ht="18" customHeight="1">
      <c r="A6" s="9" t="s">
        <v>7</v>
      </c>
      <c r="B6" s="10">
        <v>921</v>
      </c>
      <c r="C6" s="10">
        <v>10</v>
      </c>
      <c r="D6" s="10">
        <f aca="true" t="shared" si="0" ref="D6:D7">B6+C6</f>
        <v>931</v>
      </c>
      <c r="E6" s="10"/>
      <c r="F6" s="11">
        <v>3814.6</v>
      </c>
      <c r="G6" s="11">
        <v>10.5</v>
      </c>
      <c r="H6" s="11">
        <f aca="true" t="shared" si="1" ref="H6:H7">F6+G6</f>
        <v>3825.1</v>
      </c>
    </row>
    <row r="7" spans="1:9" ht="18" customHeight="1">
      <c r="A7" s="1" t="s">
        <v>8</v>
      </c>
      <c r="B7" s="14">
        <v>4248</v>
      </c>
      <c r="C7" s="15">
        <v>89</v>
      </c>
      <c r="D7" s="12">
        <f t="shared" si="0"/>
        <v>4337</v>
      </c>
      <c r="E7" s="14"/>
      <c r="F7" s="16">
        <v>22801</v>
      </c>
      <c r="G7" s="16">
        <v>109.5</v>
      </c>
      <c r="H7" s="16">
        <f t="shared" si="1"/>
        <v>22910.5</v>
      </c>
      <c r="I7" s="30"/>
    </row>
    <row r="8" spans="2:8" ht="15" customHeight="1">
      <c r="B8" s="14"/>
      <c r="C8" s="15"/>
      <c r="D8" s="17"/>
      <c r="E8" s="14"/>
      <c r="F8" s="16"/>
      <c r="G8" s="16"/>
      <c r="H8" s="16"/>
    </row>
    <row r="9" spans="1:8" ht="15" customHeight="1">
      <c r="A9" s="18" t="s">
        <v>9</v>
      </c>
      <c r="B9" s="14"/>
      <c r="C9" s="15"/>
      <c r="D9" s="15"/>
      <c r="E9" s="14"/>
      <c r="F9" s="16"/>
      <c r="G9" s="16"/>
      <c r="H9" s="16"/>
    </row>
    <row r="10" spans="1:8" ht="18" customHeight="1">
      <c r="A10" s="9" t="s">
        <v>10</v>
      </c>
      <c r="B10" s="19">
        <v>430</v>
      </c>
      <c r="C10" s="20">
        <v>155</v>
      </c>
      <c r="D10" s="10">
        <f aca="true" t="shared" si="2" ref="D10:D11">B10+C10</f>
        <v>585</v>
      </c>
      <c r="E10" s="19"/>
      <c r="F10" s="21">
        <v>4233.7</v>
      </c>
      <c r="G10" s="21">
        <v>656</v>
      </c>
      <c r="H10" s="21">
        <f aca="true" t="shared" si="3" ref="H10:H11">F10+G10</f>
        <v>4889.7</v>
      </c>
    </row>
    <row r="11" spans="1:9" ht="18" customHeight="1">
      <c r="A11" s="1" t="s">
        <v>8</v>
      </c>
      <c r="B11" s="14">
        <v>4612</v>
      </c>
      <c r="C11" s="15">
        <v>1398</v>
      </c>
      <c r="D11" s="12">
        <f t="shared" si="2"/>
        <v>6010</v>
      </c>
      <c r="E11" s="14"/>
      <c r="F11" s="16">
        <v>59203.4</v>
      </c>
      <c r="G11" s="16">
        <v>5630.7</v>
      </c>
      <c r="H11" s="16">
        <f t="shared" si="3"/>
        <v>64834.1</v>
      </c>
      <c r="I11" s="30"/>
    </row>
    <row r="12" spans="2:8" ht="15" customHeight="1">
      <c r="B12" s="14"/>
      <c r="C12" s="15"/>
      <c r="D12" s="17"/>
      <c r="E12" s="14"/>
      <c r="F12" s="16"/>
      <c r="G12" s="16"/>
      <c r="H12" s="16"/>
    </row>
    <row r="13" spans="1:8" ht="15" customHeight="1">
      <c r="A13" s="18" t="s">
        <v>11</v>
      </c>
      <c r="B13" s="14"/>
      <c r="C13" s="15"/>
      <c r="D13" s="17"/>
      <c r="E13" s="14"/>
      <c r="F13" s="16"/>
      <c r="G13" s="16"/>
      <c r="H13" s="16"/>
    </row>
    <row r="14" spans="1:8" ht="18" customHeight="1">
      <c r="A14" s="9" t="s">
        <v>7</v>
      </c>
      <c r="B14" s="19">
        <f>18+57362</f>
        <v>57380</v>
      </c>
      <c r="C14" s="20"/>
      <c r="D14" s="10">
        <f aca="true" t="shared" si="4" ref="D14:D15">B14+C14</f>
        <v>57380</v>
      </c>
      <c r="E14" s="19"/>
      <c r="F14" s="21">
        <f>18.8+1605.1</f>
        <v>1623.8999999999999</v>
      </c>
      <c r="G14" s="21"/>
      <c r="H14" s="21">
        <f aca="true" t="shared" si="5" ref="H14:H15">F14+G14</f>
        <v>1623.8999999999999</v>
      </c>
    </row>
    <row r="15" spans="1:15" ht="18" customHeight="1">
      <c r="A15" s="1" t="s">
        <v>8</v>
      </c>
      <c r="B15" s="14">
        <f>5642+822301</f>
        <v>827943</v>
      </c>
      <c r="C15" s="15"/>
      <c r="D15" s="12">
        <f t="shared" si="4"/>
        <v>827943</v>
      </c>
      <c r="E15" s="14"/>
      <c r="F15" s="16">
        <f>10264.7+20107.6</f>
        <v>30372.3</v>
      </c>
      <c r="G15" s="16"/>
      <c r="H15" s="16">
        <f t="shared" si="5"/>
        <v>30372.3</v>
      </c>
      <c r="I15" s="30"/>
      <c r="O15" s="31"/>
    </row>
    <row r="16" spans="1:8" ht="15" customHeight="1">
      <c r="A16" s="24"/>
      <c r="B16" s="25"/>
      <c r="C16" s="26"/>
      <c r="D16" s="26"/>
      <c r="E16" s="27"/>
      <c r="F16" s="28"/>
      <c r="G16" s="28"/>
      <c r="H16" s="28"/>
    </row>
    <row r="17" ht="12.75" customHeight="1"/>
    <row r="18" ht="12.75" customHeight="1">
      <c r="A18" s="1" t="s">
        <v>12</v>
      </c>
    </row>
    <row r="19" ht="12.75" customHeight="1">
      <c r="A19" s="29"/>
    </row>
  </sheetData>
  <sheetProtection selectLockedCells="1" selectUnlockedCells="1"/>
  <mergeCells count="2">
    <mergeCell ref="B3:D3"/>
    <mergeCell ref="F3:H3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1.57421875" style="1" customWidth="1"/>
    <col min="3" max="3" width="13.421875" style="1" customWidth="1"/>
    <col min="4" max="4" width="10.28125" style="1" customWidth="1"/>
    <col min="5" max="5" width="3.421875" style="1" customWidth="1"/>
    <col min="6" max="6" width="13.7109375" style="1" customWidth="1"/>
    <col min="7" max="7" width="13.421875" style="1" customWidth="1"/>
    <col min="8" max="8" width="12.00390625" style="1" customWidth="1"/>
    <col min="9" max="16384" width="9.140625" style="1" customWidth="1"/>
  </cols>
  <sheetData>
    <row r="1" s="2" customFormat="1" ht="18" customHeight="1">
      <c r="A1" s="2" t="s">
        <v>17</v>
      </c>
    </row>
    <row r="2" ht="14.25" customHeight="1"/>
    <row r="3" spans="1:8" ht="12.75" customHeight="1">
      <c r="A3" s="3"/>
      <c r="B3" s="4" t="s">
        <v>1</v>
      </c>
      <c r="C3" s="4"/>
      <c r="D3" s="4"/>
      <c r="E3" s="5"/>
      <c r="F3" s="4" t="s">
        <v>2</v>
      </c>
      <c r="G3" s="4"/>
      <c r="H3" s="4"/>
    </row>
    <row r="4" spans="2:8" ht="12.75" customHeight="1">
      <c r="B4" s="1" t="s">
        <v>3</v>
      </c>
      <c r="C4" s="1" t="s">
        <v>4</v>
      </c>
      <c r="D4" s="1" t="s">
        <v>5</v>
      </c>
      <c r="E4" s="6"/>
      <c r="F4" s="1" t="s">
        <v>3</v>
      </c>
      <c r="G4" s="1" t="s">
        <v>4</v>
      </c>
      <c r="H4" s="1" t="s">
        <v>5</v>
      </c>
    </row>
    <row r="5" spans="1:8" ht="15" customHeight="1">
      <c r="A5" s="7" t="s">
        <v>6</v>
      </c>
      <c r="B5" s="8"/>
      <c r="C5" s="8"/>
      <c r="D5" s="8"/>
      <c r="E5" s="8"/>
      <c r="F5" s="8"/>
      <c r="G5" s="8"/>
      <c r="H5" s="8"/>
    </row>
    <row r="6" spans="1:8" ht="18" customHeight="1">
      <c r="A6" s="9" t="s">
        <v>7</v>
      </c>
      <c r="B6" s="10">
        <v>895</v>
      </c>
      <c r="C6" s="10">
        <v>11</v>
      </c>
      <c r="D6" s="10">
        <f aca="true" t="shared" si="0" ref="D6:D7">B6+C6</f>
        <v>906</v>
      </c>
      <c r="E6" s="10"/>
      <c r="F6" s="11">
        <v>3777.9</v>
      </c>
      <c r="G6" s="11">
        <v>25.7</v>
      </c>
      <c r="H6" s="11">
        <f aca="true" t="shared" si="1" ref="H6:H7">F6+G6</f>
        <v>3803.6</v>
      </c>
    </row>
    <row r="7" spans="1:8" ht="18" customHeight="1">
      <c r="A7" s="1" t="s">
        <v>8</v>
      </c>
      <c r="B7" s="14">
        <v>4188</v>
      </c>
      <c r="C7" s="15">
        <v>86</v>
      </c>
      <c r="D7" s="12">
        <f t="shared" si="0"/>
        <v>4274</v>
      </c>
      <c r="E7" s="14"/>
      <c r="F7" s="16">
        <v>22714.5</v>
      </c>
      <c r="G7" s="16">
        <v>123.4</v>
      </c>
      <c r="H7" s="16">
        <f t="shared" si="1"/>
        <v>22837.9</v>
      </c>
    </row>
    <row r="8" spans="2:8" ht="15" customHeight="1">
      <c r="B8" s="14"/>
      <c r="C8" s="15"/>
      <c r="D8" s="17"/>
      <c r="E8" s="14"/>
      <c r="F8" s="16"/>
      <c r="G8" s="16"/>
      <c r="H8" s="16"/>
    </row>
    <row r="9" spans="1:8" ht="15" customHeight="1">
      <c r="A9" s="18" t="s">
        <v>9</v>
      </c>
      <c r="B9" s="14"/>
      <c r="C9" s="15"/>
      <c r="D9" s="15"/>
      <c r="E9" s="14"/>
      <c r="F9" s="16"/>
      <c r="G9" s="16"/>
      <c r="H9" s="16"/>
    </row>
    <row r="10" spans="1:8" ht="18" customHeight="1">
      <c r="A10" s="9" t="s">
        <v>10</v>
      </c>
      <c r="B10" s="19">
        <v>453</v>
      </c>
      <c r="C10" s="20">
        <v>117</v>
      </c>
      <c r="D10" s="10">
        <f aca="true" t="shared" si="2" ref="D10:D11">B10+C10</f>
        <v>570</v>
      </c>
      <c r="E10" s="19"/>
      <c r="F10" s="21">
        <v>4330.6</v>
      </c>
      <c r="G10" s="21">
        <v>520.4</v>
      </c>
      <c r="H10" s="21">
        <f aca="true" t="shared" si="3" ref="H10:H11">F10+G10</f>
        <v>4851</v>
      </c>
    </row>
    <row r="11" spans="1:8" ht="18" customHeight="1">
      <c r="A11" s="1" t="s">
        <v>8</v>
      </c>
      <c r="B11" s="14">
        <v>4712</v>
      </c>
      <c r="C11" s="15">
        <v>1033</v>
      </c>
      <c r="D11" s="12">
        <f t="shared" si="2"/>
        <v>5745</v>
      </c>
      <c r="E11" s="14"/>
      <c r="F11" s="16">
        <v>59741.1</v>
      </c>
      <c r="G11" s="16">
        <v>5117.1</v>
      </c>
      <c r="H11" s="16">
        <f t="shared" si="3"/>
        <v>64858.2</v>
      </c>
    </row>
    <row r="12" spans="2:8" ht="15" customHeight="1">
      <c r="B12" s="14"/>
      <c r="C12" s="15"/>
      <c r="D12" s="17"/>
      <c r="E12" s="14"/>
      <c r="F12" s="16"/>
      <c r="G12" s="16"/>
      <c r="H12" s="16"/>
    </row>
    <row r="13" spans="1:8" ht="15" customHeight="1">
      <c r="A13" s="18" t="s">
        <v>11</v>
      </c>
      <c r="B13" s="14"/>
      <c r="C13" s="15"/>
      <c r="D13" s="17"/>
      <c r="E13" s="14"/>
      <c r="F13" s="16"/>
      <c r="G13" s="16"/>
      <c r="H13" s="16"/>
    </row>
    <row r="14" spans="1:8" ht="18" customHeight="1">
      <c r="A14" s="9" t="s">
        <v>7</v>
      </c>
      <c r="B14" s="19">
        <f>17+54204</f>
        <v>54221</v>
      </c>
      <c r="C14" s="20"/>
      <c r="D14" s="10">
        <f aca="true" t="shared" si="4" ref="D14:D15">B14+C14</f>
        <v>54221</v>
      </c>
      <c r="E14" s="19"/>
      <c r="F14" s="21">
        <f>18.8+1571.6</f>
        <v>1590.3999999999999</v>
      </c>
      <c r="G14" s="21"/>
      <c r="H14" s="21">
        <f aca="true" t="shared" si="5" ref="H14:H15">F14+G14</f>
        <v>1590.3999999999999</v>
      </c>
    </row>
    <row r="15" spans="1:15" ht="18" customHeight="1">
      <c r="A15" s="1" t="s">
        <v>8</v>
      </c>
      <c r="B15" s="14">
        <f>5579+774014</f>
        <v>779593</v>
      </c>
      <c r="C15" s="15"/>
      <c r="D15" s="12">
        <f t="shared" si="4"/>
        <v>779593</v>
      </c>
      <c r="E15" s="14"/>
      <c r="F15" s="16">
        <f>9765.9+19682.3</f>
        <v>29448.199999999997</v>
      </c>
      <c r="G15" s="16"/>
      <c r="H15" s="32">
        <f t="shared" si="5"/>
        <v>29448.199999999997</v>
      </c>
      <c r="O15" s="31"/>
    </row>
    <row r="16" spans="1:8" ht="15" customHeight="1">
      <c r="A16" s="24"/>
      <c r="B16" s="25"/>
      <c r="C16" s="26"/>
      <c r="D16" s="26"/>
      <c r="E16" s="27"/>
      <c r="F16" s="28"/>
      <c r="G16" s="28"/>
      <c r="H16" s="28"/>
    </row>
    <row r="17" ht="12.75" customHeight="1"/>
    <row r="18" ht="12.75" customHeight="1">
      <c r="A18" s="1" t="s">
        <v>12</v>
      </c>
    </row>
    <row r="19" ht="12.75" customHeight="1">
      <c r="A19" s="29"/>
    </row>
  </sheetData>
  <sheetProtection selectLockedCells="1" selectUnlockedCells="1"/>
  <mergeCells count="2">
    <mergeCell ref="B3:D3"/>
    <mergeCell ref="F3:H3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1.57421875" style="1" customWidth="1"/>
    <col min="3" max="3" width="13.421875" style="1" customWidth="1"/>
    <col min="4" max="4" width="10.28125" style="1" customWidth="1"/>
    <col min="5" max="5" width="3.421875" style="1" customWidth="1"/>
    <col min="6" max="6" width="13.7109375" style="1" customWidth="1"/>
    <col min="7" max="7" width="13.421875" style="1" customWidth="1"/>
    <col min="8" max="8" width="12.00390625" style="1" customWidth="1"/>
    <col min="9" max="16384" width="9.140625" style="1" customWidth="1"/>
  </cols>
  <sheetData>
    <row r="1" s="2" customFormat="1" ht="18" customHeight="1">
      <c r="A1" s="2" t="s">
        <v>18</v>
      </c>
    </row>
    <row r="2" ht="14.25" customHeight="1"/>
    <row r="3" spans="1:8" ht="12.75" customHeight="1">
      <c r="A3" s="3"/>
      <c r="B3" s="4" t="s">
        <v>1</v>
      </c>
      <c r="C3" s="4"/>
      <c r="D3" s="4"/>
      <c r="E3" s="5"/>
      <c r="F3" s="4" t="s">
        <v>2</v>
      </c>
      <c r="G3" s="4"/>
      <c r="H3" s="4"/>
    </row>
    <row r="4" spans="2:8" ht="12.75" customHeight="1">
      <c r="B4" s="1" t="s">
        <v>3</v>
      </c>
      <c r="C4" s="1" t="s">
        <v>4</v>
      </c>
      <c r="D4" s="1" t="s">
        <v>5</v>
      </c>
      <c r="E4" s="6"/>
      <c r="F4" s="1" t="s">
        <v>3</v>
      </c>
      <c r="G4" s="1" t="s">
        <v>4</v>
      </c>
      <c r="H4" s="1" t="s">
        <v>5</v>
      </c>
    </row>
    <row r="5" spans="1:8" ht="15" customHeight="1">
      <c r="A5" s="7" t="s">
        <v>6</v>
      </c>
      <c r="B5" s="8"/>
      <c r="C5" s="8"/>
      <c r="D5" s="8"/>
      <c r="E5" s="8"/>
      <c r="F5" s="8"/>
      <c r="G5" s="8"/>
      <c r="H5" s="8"/>
    </row>
    <row r="6" spans="1:8" ht="18" customHeight="1">
      <c r="A6" s="9" t="s">
        <v>7</v>
      </c>
      <c r="B6" s="10">
        <v>744</v>
      </c>
      <c r="C6" s="10">
        <v>17</v>
      </c>
      <c r="D6" s="10">
        <f aca="true" t="shared" si="0" ref="D6:D7">B6+C6</f>
        <v>761</v>
      </c>
      <c r="E6" s="10"/>
      <c r="F6" s="11">
        <v>3724.7</v>
      </c>
      <c r="G6" s="11">
        <v>27.5</v>
      </c>
      <c r="H6" s="11">
        <f aca="true" t="shared" si="1" ref="H6:H7">F6+G6</f>
        <v>3752.2</v>
      </c>
    </row>
    <row r="7" spans="1:8" ht="18" customHeight="1">
      <c r="A7" s="1" t="s">
        <v>8</v>
      </c>
      <c r="B7" s="14">
        <v>3621</v>
      </c>
      <c r="C7" s="15">
        <v>79</v>
      </c>
      <c r="D7" s="12">
        <f t="shared" si="0"/>
        <v>3700</v>
      </c>
      <c r="E7" s="14"/>
      <c r="F7" s="16">
        <v>22434.4</v>
      </c>
      <c r="G7" s="16">
        <v>125.9</v>
      </c>
      <c r="H7" s="16">
        <f t="shared" si="1"/>
        <v>22560.300000000003</v>
      </c>
    </row>
    <row r="8" spans="2:8" ht="15" customHeight="1">
      <c r="B8" s="14"/>
      <c r="C8" s="15"/>
      <c r="D8" s="17"/>
      <c r="E8" s="14"/>
      <c r="F8" s="16"/>
      <c r="G8" s="16"/>
      <c r="H8" s="16"/>
    </row>
    <row r="9" spans="1:8" ht="15" customHeight="1">
      <c r="A9" s="18" t="s">
        <v>9</v>
      </c>
      <c r="B9" s="14"/>
      <c r="C9" s="15"/>
      <c r="D9" s="15"/>
      <c r="E9" s="14"/>
      <c r="F9" s="16"/>
      <c r="G9" s="16"/>
      <c r="H9" s="16"/>
    </row>
    <row r="10" spans="1:8" ht="18" customHeight="1">
      <c r="A10" s="9" t="s">
        <v>10</v>
      </c>
      <c r="B10" s="19">
        <v>402</v>
      </c>
      <c r="C10" s="20">
        <v>108</v>
      </c>
      <c r="D10" s="10">
        <f aca="true" t="shared" si="2" ref="D10:D11">B10+C10</f>
        <v>510</v>
      </c>
      <c r="E10" s="19"/>
      <c r="F10" s="21">
        <v>4684.7</v>
      </c>
      <c r="G10" s="21">
        <v>381.9</v>
      </c>
      <c r="H10" s="21">
        <f aca="true" t="shared" si="3" ref="H10:H11">F10+G10</f>
        <v>5066.599999999999</v>
      </c>
    </row>
    <row r="11" spans="1:8" ht="18" customHeight="1">
      <c r="A11" s="1" t="s">
        <v>8</v>
      </c>
      <c r="B11" s="14">
        <v>3951</v>
      </c>
      <c r="C11" s="15">
        <v>991</v>
      </c>
      <c r="D11" s="12">
        <f t="shared" si="2"/>
        <v>4942</v>
      </c>
      <c r="E11" s="14"/>
      <c r="F11" s="16">
        <v>64085.2</v>
      </c>
      <c r="G11" s="16">
        <v>5332.4</v>
      </c>
      <c r="H11" s="16">
        <f t="shared" si="3"/>
        <v>69417.59999999999</v>
      </c>
    </row>
    <row r="12" spans="2:8" ht="15" customHeight="1">
      <c r="B12" s="14"/>
      <c r="C12" s="15"/>
      <c r="D12" s="17"/>
      <c r="E12" s="14"/>
      <c r="F12" s="16"/>
      <c r="G12" s="16"/>
      <c r="H12" s="16"/>
    </row>
    <row r="13" spans="1:8" ht="15" customHeight="1">
      <c r="A13" s="18" t="s">
        <v>11</v>
      </c>
      <c r="B13" s="14"/>
      <c r="C13" s="15"/>
      <c r="D13" s="17"/>
      <c r="E13" s="14"/>
      <c r="F13" s="16"/>
      <c r="G13" s="16"/>
      <c r="H13" s="16"/>
    </row>
    <row r="14" spans="1:8" ht="18" customHeight="1">
      <c r="A14" s="9" t="s">
        <v>7</v>
      </c>
      <c r="B14" s="19">
        <f>16+48657</f>
        <v>48673</v>
      </c>
      <c r="C14" s="20"/>
      <c r="D14" s="10">
        <f aca="true" t="shared" si="4" ref="D14:D15">B14+C14</f>
        <v>48673</v>
      </c>
      <c r="E14" s="19"/>
      <c r="F14" s="21"/>
      <c r="G14" s="21"/>
      <c r="H14" s="21"/>
    </row>
    <row r="15" spans="1:15" ht="18" customHeight="1">
      <c r="A15" s="1" t="s">
        <v>8</v>
      </c>
      <c r="B15" s="14">
        <f>2734+688398</f>
        <v>691132</v>
      </c>
      <c r="C15" s="15"/>
      <c r="D15" s="12">
        <f t="shared" si="4"/>
        <v>691132</v>
      </c>
      <c r="E15" s="14"/>
      <c r="F15" s="16">
        <f>9161.9+18892.1</f>
        <v>28054</v>
      </c>
      <c r="G15" s="16"/>
      <c r="H15" s="32">
        <f>F15+G15</f>
        <v>28054</v>
      </c>
      <c r="O15" s="31"/>
    </row>
    <row r="16" spans="1:8" ht="15" customHeight="1">
      <c r="A16" s="24"/>
      <c r="B16" s="25"/>
      <c r="C16" s="26"/>
      <c r="D16" s="26"/>
      <c r="E16" s="27"/>
      <c r="F16" s="28"/>
      <c r="G16" s="28"/>
      <c r="H16" s="28"/>
    </row>
    <row r="17" ht="12.75" customHeight="1"/>
    <row r="18" ht="12.75" customHeight="1">
      <c r="A18" s="1" t="s">
        <v>19</v>
      </c>
    </row>
    <row r="19" ht="12.75" customHeight="1">
      <c r="A19" s="29"/>
    </row>
  </sheetData>
  <sheetProtection selectLockedCells="1" selectUnlockedCells="1"/>
  <mergeCells count="2">
    <mergeCell ref="B3:D3"/>
    <mergeCell ref="F3:H3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2022-12-20T11:02:12Z</cp:lastPrinted>
  <dcterms:created xsi:type="dcterms:W3CDTF">1996-11-05T10:16:36Z</dcterms:created>
  <dcterms:modified xsi:type="dcterms:W3CDTF">2023-10-31T14:24:27Z</dcterms:modified>
  <cp:category/>
  <cp:version/>
  <cp:contentType/>
  <cp:contentStatus/>
  <cp:revision>11</cp:revision>
</cp:coreProperties>
</file>