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530" tabRatio="500"/>
  </bookViews>
  <sheets>
    <sheet name="fig 1" sheetId="5" r:id="rId1"/>
    <sheet name="fig 2" sheetId="6" r:id="rId2"/>
    <sheet name="fig 3 4 entrate totali" sheetId="7" r:id="rId3"/>
    <sheet name="fig 5 trib e contrib" sheetId="9" r:id="rId4"/>
    <sheet name="fig 6 7 8 entrate dettaglio" sheetId="10" r:id="rId5"/>
    <sheet name="deflatore" sheetId="8" r:id="rId6"/>
  </sheets>
  <calcPr calcId="145621"/>
</workbook>
</file>

<file path=xl/calcChain.xml><?xml version="1.0" encoding="utf-8"?>
<calcChain xmlns="http://schemas.openxmlformats.org/spreadsheetml/2006/main">
  <c r="F59" i="10" l="1"/>
  <c r="M90" i="10" l="1"/>
  <c r="L90" i="10"/>
  <c r="K90" i="10"/>
  <c r="K51" i="7" l="1"/>
  <c r="D38" i="6"/>
  <c r="H22" i="5"/>
  <c r="C24" i="5"/>
  <c r="P60" i="10"/>
  <c r="Q60" i="10"/>
  <c r="R60" i="10"/>
  <c r="P61" i="10"/>
  <c r="Q61" i="10"/>
  <c r="R61" i="10"/>
  <c r="P62" i="10"/>
  <c r="Q62" i="10"/>
  <c r="R62" i="10"/>
  <c r="P63" i="10"/>
  <c r="Q63" i="10"/>
  <c r="R63" i="10"/>
  <c r="P64" i="10"/>
  <c r="Q64" i="10"/>
  <c r="R64" i="10"/>
  <c r="P65" i="10"/>
  <c r="Q65" i="10"/>
  <c r="R65" i="10"/>
  <c r="P66" i="10"/>
  <c r="Q66" i="10"/>
  <c r="R66" i="10"/>
  <c r="P67" i="10"/>
  <c r="Q67" i="10"/>
  <c r="R67" i="10"/>
  <c r="P68" i="10"/>
  <c r="Q68" i="10"/>
  <c r="R68" i="10"/>
  <c r="P69" i="10"/>
  <c r="Q69" i="10"/>
  <c r="R69" i="10"/>
  <c r="P70" i="10"/>
  <c r="Q70" i="10"/>
  <c r="R70" i="10"/>
  <c r="P71" i="10"/>
  <c r="Q71" i="10"/>
  <c r="R71" i="10"/>
  <c r="P72" i="10"/>
  <c r="Q72" i="10"/>
  <c r="R72" i="10"/>
  <c r="P73" i="10"/>
  <c r="Q73" i="10"/>
  <c r="R73" i="10"/>
  <c r="P74" i="10"/>
  <c r="Q74" i="10"/>
  <c r="R74" i="10"/>
  <c r="P75" i="10"/>
  <c r="Q75" i="10"/>
  <c r="R75" i="10"/>
  <c r="P76" i="10"/>
  <c r="Q76" i="10"/>
  <c r="R76" i="10"/>
  <c r="P77" i="10"/>
  <c r="Q77" i="10"/>
  <c r="R77" i="10"/>
  <c r="P78" i="10"/>
  <c r="Q78" i="10"/>
  <c r="R78" i="10"/>
  <c r="P79" i="10"/>
  <c r="Q79" i="10"/>
  <c r="R79" i="10"/>
  <c r="R59" i="10"/>
  <c r="Q59" i="10"/>
  <c r="P59" i="10"/>
  <c r="K60" i="10"/>
  <c r="L60" i="10"/>
  <c r="M60" i="10"/>
  <c r="K61" i="10"/>
  <c r="L61" i="10"/>
  <c r="M61" i="10"/>
  <c r="K62" i="10"/>
  <c r="L62" i="10"/>
  <c r="M62" i="10"/>
  <c r="K63" i="10"/>
  <c r="L63" i="10"/>
  <c r="M63" i="10"/>
  <c r="K64" i="10"/>
  <c r="L64" i="10"/>
  <c r="M64" i="10"/>
  <c r="K65" i="10"/>
  <c r="L65" i="10"/>
  <c r="M65" i="10"/>
  <c r="K66" i="10"/>
  <c r="L66" i="10"/>
  <c r="M66" i="10"/>
  <c r="K67" i="10"/>
  <c r="L67" i="10"/>
  <c r="M67" i="10"/>
  <c r="K68" i="10"/>
  <c r="L68" i="10"/>
  <c r="M68" i="10"/>
  <c r="K69" i="10"/>
  <c r="L69" i="10"/>
  <c r="M69" i="10"/>
  <c r="K70" i="10"/>
  <c r="L70" i="10"/>
  <c r="M70" i="10"/>
  <c r="K71" i="10"/>
  <c r="L71" i="10"/>
  <c r="M71" i="10"/>
  <c r="K72" i="10"/>
  <c r="L72" i="10"/>
  <c r="M72" i="10"/>
  <c r="K73" i="10"/>
  <c r="L73" i="10"/>
  <c r="M73" i="10"/>
  <c r="K74" i="10"/>
  <c r="L74" i="10"/>
  <c r="M74" i="10"/>
  <c r="K75" i="10"/>
  <c r="L75" i="10"/>
  <c r="M75" i="10"/>
  <c r="K76" i="10"/>
  <c r="L76" i="10"/>
  <c r="M76" i="10"/>
  <c r="K77" i="10"/>
  <c r="L77" i="10"/>
  <c r="M77" i="10"/>
  <c r="K78" i="10"/>
  <c r="L78" i="10"/>
  <c r="M78" i="10"/>
  <c r="K79" i="10"/>
  <c r="L79" i="10"/>
  <c r="M79" i="10"/>
  <c r="M59" i="10"/>
  <c r="L59" i="10"/>
  <c r="K59" i="10"/>
  <c r="F60" i="10"/>
  <c r="G60" i="10"/>
  <c r="H60" i="10"/>
  <c r="F61" i="10"/>
  <c r="G61" i="10"/>
  <c r="H61" i="10"/>
  <c r="F62" i="10"/>
  <c r="G62" i="10"/>
  <c r="H62" i="10"/>
  <c r="F63" i="10"/>
  <c r="G63" i="10"/>
  <c r="H63" i="10"/>
  <c r="F64" i="10"/>
  <c r="G64" i="10"/>
  <c r="H64" i="10"/>
  <c r="F65" i="10"/>
  <c r="G65" i="10"/>
  <c r="H65" i="10"/>
  <c r="F66" i="10"/>
  <c r="G66" i="10"/>
  <c r="H66" i="10"/>
  <c r="F67" i="10"/>
  <c r="G67" i="10"/>
  <c r="H67" i="10"/>
  <c r="F68" i="10"/>
  <c r="G68" i="10"/>
  <c r="H68" i="10"/>
  <c r="F69" i="10"/>
  <c r="G69" i="10"/>
  <c r="H69" i="10"/>
  <c r="F70" i="10"/>
  <c r="G70" i="10"/>
  <c r="H70" i="10"/>
  <c r="F71" i="10"/>
  <c r="G71" i="10"/>
  <c r="H71" i="10"/>
  <c r="F72" i="10"/>
  <c r="G72" i="10"/>
  <c r="H72" i="10"/>
  <c r="F73" i="10"/>
  <c r="G73" i="10"/>
  <c r="H73" i="10"/>
  <c r="F74" i="10"/>
  <c r="G74" i="10"/>
  <c r="H74" i="10"/>
  <c r="F75" i="10"/>
  <c r="G75" i="10"/>
  <c r="H75" i="10"/>
  <c r="F76" i="10"/>
  <c r="G76" i="10"/>
  <c r="H76" i="10"/>
  <c r="F77" i="10"/>
  <c r="G77" i="10"/>
  <c r="H77" i="10"/>
  <c r="F78" i="10"/>
  <c r="G78" i="10"/>
  <c r="H78" i="10"/>
  <c r="F79" i="10"/>
  <c r="G79" i="10"/>
  <c r="H79" i="10"/>
  <c r="G59" i="10"/>
  <c r="H59" i="10"/>
  <c r="P35" i="10"/>
  <c r="Q35" i="10"/>
  <c r="R35" i="10"/>
  <c r="P36" i="10"/>
  <c r="Q36" i="10"/>
  <c r="R36" i="10"/>
  <c r="P37" i="10"/>
  <c r="Q37" i="10"/>
  <c r="R37" i="10"/>
  <c r="P38" i="10"/>
  <c r="Q38" i="10"/>
  <c r="R38" i="10"/>
  <c r="P39" i="10"/>
  <c r="Q39" i="10"/>
  <c r="R39" i="10"/>
  <c r="P40" i="10"/>
  <c r="Q40" i="10"/>
  <c r="R40" i="10"/>
  <c r="P41" i="10"/>
  <c r="Q41" i="10"/>
  <c r="R41" i="10"/>
  <c r="P42" i="10"/>
  <c r="Q42" i="10"/>
  <c r="R42" i="10"/>
  <c r="P43" i="10"/>
  <c r="Q43" i="10"/>
  <c r="R43" i="10"/>
  <c r="P44" i="10"/>
  <c r="Q44" i="10"/>
  <c r="R44" i="10"/>
  <c r="P45" i="10"/>
  <c r="Q45" i="10"/>
  <c r="R45" i="10"/>
  <c r="P46" i="10"/>
  <c r="Q46" i="10"/>
  <c r="R46" i="10"/>
  <c r="P47" i="10"/>
  <c r="Q47" i="10"/>
  <c r="R47" i="10"/>
  <c r="P48" i="10"/>
  <c r="Q48" i="10"/>
  <c r="R48" i="10"/>
  <c r="P49" i="10"/>
  <c r="Q49" i="10"/>
  <c r="R49" i="10"/>
  <c r="P50" i="10"/>
  <c r="Q50" i="10"/>
  <c r="R50" i="10"/>
  <c r="P51" i="10"/>
  <c r="Q51" i="10"/>
  <c r="R51" i="10"/>
  <c r="P52" i="10"/>
  <c r="Q52" i="10"/>
  <c r="R52" i="10"/>
  <c r="P53" i="10"/>
  <c r="Q53" i="10"/>
  <c r="R53" i="10"/>
  <c r="P54" i="10"/>
  <c r="Q54" i="10"/>
  <c r="R54" i="10"/>
  <c r="R34" i="10"/>
  <c r="Q34" i="10"/>
  <c r="P34" i="10"/>
  <c r="K35" i="10"/>
  <c r="L35" i="10"/>
  <c r="M35" i="10"/>
  <c r="K36" i="10"/>
  <c r="L36" i="10"/>
  <c r="M36" i="10"/>
  <c r="K37" i="10"/>
  <c r="L37" i="10"/>
  <c r="M37" i="10"/>
  <c r="K38" i="10"/>
  <c r="L38" i="10"/>
  <c r="M38" i="10"/>
  <c r="K39" i="10"/>
  <c r="L39" i="10"/>
  <c r="M39" i="10"/>
  <c r="K40" i="10"/>
  <c r="L40" i="10"/>
  <c r="M40" i="10"/>
  <c r="K41" i="10"/>
  <c r="L41" i="10"/>
  <c r="M41" i="10"/>
  <c r="K42" i="10"/>
  <c r="L42" i="10"/>
  <c r="M42" i="10"/>
  <c r="K43" i="10"/>
  <c r="L43" i="10"/>
  <c r="M43" i="10"/>
  <c r="K44" i="10"/>
  <c r="L44" i="10"/>
  <c r="M44" i="10"/>
  <c r="K45" i="10"/>
  <c r="L45" i="10"/>
  <c r="M45" i="10"/>
  <c r="K46" i="10"/>
  <c r="L46" i="10"/>
  <c r="M46" i="10"/>
  <c r="K47" i="10"/>
  <c r="L47" i="10"/>
  <c r="M47" i="10"/>
  <c r="K48" i="10"/>
  <c r="L48" i="10"/>
  <c r="M48" i="10"/>
  <c r="K49" i="10"/>
  <c r="L49" i="10"/>
  <c r="M49" i="10"/>
  <c r="K50" i="10"/>
  <c r="L50" i="10"/>
  <c r="M50" i="10"/>
  <c r="K51" i="10"/>
  <c r="L51" i="10"/>
  <c r="M51" i="10"/>
  <c r="K52" i="10"/>
  <c r="L52" i="10"/>
  <c r="M52" i="10"/>
  <c r="K53" i="10"/>
  <c r="L53" i="10"/>
  <c r="M53" i="10"/>
  <c r="K54" i="10"/>
  <c r="L54" i="10"/>
  <c r="M54" i="10"/>
  <c r="M34" i="10"/>
  <c r="L34" i="10"/>
  <c r="K34" i="10"/>
  <c r="F35" i="10"/>
  <c r="G35" i="10"/>
  <c r="H35" i="10"/>
  <c r="F36" i="10"/>
  <c r="G36" i="10"/>
  <c r="H36" i="10"/>
  <c r="F37" i="10"/>
  <c r="G37" i="10"/>
  <c r="H37" i="10"/>
  <c r="F38" i="10"/>
  <c r="G38" i="10"/>
  <c r="H38" i="10"/>
  <c r="F39" i="10"/>
  <c r="G39" i="10"/>
  <c r="H39" i="10"/>
  <c r="F40" i="10"/>
  <c r="G40" i="10"/>
  <c r="H40" i="10"/>
  <c r="F41" i="10"/>
  <c r="G41" i="10"/>
  <c r="H41" i="10"/>
  <c r="F42" i="10"/>
  <c r="G42" i="10"/>
  <c r="H42" i="10"/>
  <c r="F43" i="10"/>
  <c r="G43" i="10"/>
  <c r="H43" i="10"/>
  <c r="F44" i="10"/>
  <c r="G44" i="10"/>
  <c r="H44" i="10"/>
  <c r="F45" i="10"/>
  <c r="G45" i="10"/>
  <c r="H45" i="10"/>
  <c r="F46" i="10"/>
  <c r="G46" i="10"/>
  <c r="H46" i="10"/>
  <c r="F47" i="10"/>
  <c r="G47" i="10"/>
  <c r="H47" i="10"/>
  <c r="F48" i="10"/>
  <c r="G48" i="10"/>
  <c r="H48" i="10"/>
  <c r="F49" i="10"/>
  <c r="G49" i="10"/>
  <c r="H49" i="10"/>
  <c r="F50" i="10"/>
  <c r="G50" i="10"/>
  <c r="H50" i="10"/>
  <c r="F51" i="10"/>
  <c r="G51" i="10"/>
  <c r="H51" i="10"/>
  <c r="F52" i="10"/>
  <c r="G52" i="10"/>
  <c r="H52" i="10"/>
  <c r="F53" i="10"/>
  <c r="G53" i="10"/>
  <c r="H53" i="10"/>
  <c r="F54" i="10"/>
  <c r="G54" i="10"/>
  <c r="H54" i="10"/>
  <c r="H34" i="10"/>
  <c r="G34" i="10"/>
  <c r="F34" i="10"/>
  <c r="Y4" i="10"/>
  <c r="Z4" i="10"/>
  <c r="AA4" i="10"/>
  <c r="Y5" i="10"/>
  <c r="Z5" i="10"/>
  <c r="AA5" i="10"/>
  <c r="Y6" i="10"/>
  <c r="Z6" i="10"/>
  <c r="AA6" i="10"/>
  <c r="Y7" i="10"/>
  <c r="Z7" i="10"/>
  <c r="AA7" i="10"/>
  <c r="Y8" i="10"/>
  <c r="Z8" i="10"/>
  <c r="AA8" i="10"/>
  <c r="Y9" i="10"/>
  <c r="Z9" i="10"/>
  <c r="AA9" i="10"/>
  <c r="Y10" i="10"/>
  <c r="Z10" i="10"/>
  <c r="AA10" i="10"/>
  <c r="Y11" i="10"/>
  <c r="Z11" i="10"/>
  <c r="AA11" i="10"/>
  <c r="Y12" i="10"/>
  <c r="Z12" i="10"/>
  <c r="AA12" i="10"/>
  <c r="Y13" i="10"/>
  <c r="Z13" i="10"/>
  <c r="AA13" i="10"/>
  <c r="Y14" i="10"/>
  <c r="Z14" i="10"/>
  <c r="AA14" i="10"/>
  <c r="Y15" i="10"/>
  <c r="Z15" i="10"/>
  <c r="AA15" i="10"/>
  <c r="Y16" i="10"/>
  <c r="Z16" i="10"/>
  <c r="AA16" i="10"/>
  <c r="Y17" i="10"/>
  <c r="Z17" i="10"/>
  <c r="AA17" i="10"/>
  <c r="Y18" i="10"/>
  <c r="Z18" i="10"/>
  <c r="AA18" i="10"/>
  <c r="Y19" i="10"/>
  <c r="Z19" i="10"/>
  <c r="AA19" i="10"/>
  <c r="Y20" i="10"/>
  <c r="Z20" i="10"/>
  <c r="AA20" i="10"/>
  <c r="Y21" i="10"/>
  <c r="Z21" i="10"/>
  <c r="AA21" i="10"/>
  <c r="Y22" i="10"/>
  <c r="Z22" i="10"/>
  <c r="AA22" i="10"/>
  <c r="Y23" i="10"/>
  <c r="Z23" i="10"/>
  <c r="AA23" i="10"/>
  <c r="AA3" i="10"/>
  <c r="Z3" i="10"/>
  <c r="Y3" i="10"/>
  <c r="O4" i="10"/>
  <c r="P4" i="10"/>
  <c r="Q4" i="10"/>
  <c r="O5" i="10"/>
  <c r="P5" i="10"/>
  <c r="Q5" i="10"/>
  <c r="O6" i="10"/>
  <c r="P6" i="10"/>
  <c r="Q6" i="10"/>
  <c r="O7" i="10"/>
  <c r="P7" i="10"/>
  <c r="Q7" i="10"/>
  <c r="O8" i="10"/>
  <c r="P8" i="10"/>
  <c r="Q8" i="10"/>
  <c r="O9" i="10"/>
  <c r="P9" i="10"/>
  <c r="Q9" i="10"/>
  <c r="O10" i="10"/>
  <c r="P10" i="10"/>
  <c r="Q10" i="10"/>
  <c r="O11" i="10"/>
  <c r="P11" i="10"/>
  <c r="Q11" i="10"/>
  <c r="O12" i="10"/>
  <c r="P12" i="10"/>
  <c r="Q12" i="10"/>
  <c r="O13" i="10"/>
  <c r="P13" i="10"/>
  <c r="Q13" i="10"/>
  <c r="O14" i="10"/>
  <c r="P14" i="10"/>
  <c r="Q14" i="10"/>
  <c r="O15" i="10"/>
  <c r="P15" i="10"/>
  <c r="Q15" i="10"/>
  <c r="O16" i="10"/>
  <c r="P16" i="10"/>
  <c r="Q16" i="10"/>
  <c r="O17" i="10"/>
  <c r="P17" i="10"/>
  <c r="Q17" i="10"/>
  <c r="O18" i="10"/>
  <c r="P18" i="10"/>
  <c r="Q18" i="10"/>
  <c r="O19" i="10"/>
  <c r="P19" i="10"/>
  <c r="Q19" i="10"/>
  <c r="O20" i="10"/>
  <c r="P20" i="10"/>
  <c r="Q20" i="10"/>
  <c r="O21" i="10"/>
  <c r="P21" i="10"/>
  <c r="Q21" i="10"/>
  <c r="O22" i="10"/>
  <c r="P22" i="10"/>
  <c r="Q22" i="10"/>
  <c r="O23" i="10"/>
  <c r="P23" i="10"/>
  <c r="Q23" i="10"/>
  <c r="Q3" i="10"/>
  <c r="P3" i="10"/>
  <c r="O3" i="10"/>
  <c r="E4" i="10"/>
  <c r="F4" i="10"/>
  <c r="G4" i="10"/>
  <c r="E5" i="10"/>
  <c r="F5" i="10"/>
  <c r="G5" i="10"/>
  <c r="E6" i="10"/>
  <c r="F6" i="10"/>
  <c r="G6" i="10"/>
  <c r="E7" i="10"/>
  <c r="F7" i="10"/>
  <c r="G7" i="10"/>
  <c r="E8" i="10"/>
  <c r="F8" i="10"/>
  <c r="G8" i="10"/>
  <c r="E9" i="10"/>
  <c r="F9" i="10"/>
  <c r="G9" i="10"/>
  <c r="E10" i="10"/>
  <c r="F10" i="10"/>
  <c r="G10" i="10"/>
  <c r="E11" i="10"/>
  <c r="F11" i="10"/>
  <c r="G11" i="10"/>
  <c r="E12" i="10"/>
  <c r="F12" i="10"/>
  <c r="G12" i="10"/>
  <c r="E13" i="10"/>
  <c r="F13" i="10"/>
  <c r="G13" i="10"/>
  <c r="E14" i="10"/>
  <c r="F14" i="10"/>
  <c r="G14" i="10"/>
  <c r="E15" i="10"/>
  <c r="F15" i="10"/>
  <c r="G15" i="10"/>
  <c r="E16" i="10"/>
  <c r="F16" i="10"/>
  <c r="G16" i="10"/>
  <c r="E17" i="10"/>
  <c r="F17" i="10"/>
  <c r="G17" i="10"/>
  <c r="E18" i="10"/>
  <c r="F18" i="10"/>
  <c r="G18" i="10"/>
  <c r="E19" i="10"/>
  <c r="F19" i="10"/>
  <c r="G19" i="10"/>
  <c r="E20" i="10"/>
  <c r="F20" i="10"/>
  <c r="G20" i="10"/>
  <c r="E21" i="10"/>
  <c r="F21" i="10"/>
  <c r="G21" i="10"/>
  <c r="E22" i="10"/>
  <c r="F22" i="10"/>
  <c r="G22" i="10"/>
  <c r="E23" i="10"/>
  <c r="F23" i="10"/>
  <c r="G23" i="10"/>
  <c r="G3" i="10"/>
  <c r="F3" i="10"/>
  <c r="E3" i="10"/>
  <c r="D3" i="9"/>
  <c r="G31" i="9" s="1"/>
  <c r="F34" i="9"/>
  <c r="F38" i="9"/>
  <c r="F40" i="9"/>
  <c r="G41" i="9"/>
  <c r="F42" i="9"/>
  <c r="H42" i="9"/>
  <c r="F44" i="9"/>
  <c r="G45" i="9"/>
  <c r="F46" i="9"/>
  <c r="H46" i="9"/>
  <c r="F48" i="9"/>
  <c r="G49" i="9"/>
  <c r="F50" i="9"/>
  <c r="H50" i="9"/>
  <c r="M4" i="9"/>
  <c r="F32" i="9" s="1"/>
  <c r="M5" i="9"/>
  <c r="F33" i="9" s="1"/>
  <c r="M6" i="9"/>
  <c r="M7" i="9"/>
  <c r="F35" i="9" s="1"/>
  <c r="M8" i="9"/>
  <c r="F36" i="9" s="1"/>
  <c r="M9" i="9"/>
  <c r="F37" i="9" s="1"/>
  <c r="M10" i="9"/>
  <c r="M11" i="9"/>
  <c r="F39" i="9" s="1"/>
  <c r="M12" i="9"/>
  <c r="M13" i="9"/>
  <c r="F41" i="9" s="1"/>
  <c r="M14" i="9"/>
  <c r="M15" i="9"/>
  <c r="F43" i="9" s="1"/>
  <c r="M16" i="9"/>
  <c r="M17" i="9"/>
  <c r="F45" i="9" s="1"/>
  <c r="M18" i="9"/>
  <c r="M19" i="9"/>
  <c r="F47" i="9" s="1"/>
  <c r="M20" i="9"/>
  <c r="M21" i="9"/>
  <c r="F49" i="9" s="1"/>
  <c r="M22" i="9"/>
  <c r="M23" i="9"/>
  <c r="F51" i="9" s="1"/>
  <c r="M3" i="9"/>
  <c r="F31" i="9" s="1"/>
  <c r="I4" i="9"/>
  <c r="H32" i="9" s="1"/>
  <c r="I5" i="9"/>
  <c r="H33" i="9" s="1"/>
  <c r="I6" i="9"/>
  <c r="H34" i="9" s="1"/>
  <c r="I7" i="9"/>
  <c r="H35" i="9" s="1"/>
  <c r="I8" i="9"/>
  <c r="H36" i="9" s="1"/>
  <c r="I9" i="9"/>
  <c r="H37" i="9" s="1"/>
  <c r="I10" i="9"/>
  <c r="H38" i="9" s="1"/>
  <c r="I11" i="9"/>
  <c r="H39" i="9" s="1"/>
  <c r="I12" i="9"/>
  <c r="H40" i="9" s="1"/>
  <c r="I13" i="9"/>
  <c r="H41" i="9" s="1"/>
  <c r="I14" i="9"/>
  <c r="I15" i="9"/>
  <c r="H43" i="9" s="1"/>
  <c r="I16" i="9"/>
  <c r="H44" i="9" s="1"/>
  <c r="I17" i="9"/>
  <c r="H45" i="9" s="1"/>
  <c r="I18" i="9"/>
  <c r="I19" i="9"/>
  <c r="H47" i="9" s="1"/>
  <c r="I20" i="9"/>
  <c r="H48" i="9" s="1"/>
  <c r="I21" i="9"/>
  <c r="H49" i="9" s="1"/>
  <c r="I22" i="9"/>
  <c r="I23" i="9"/>
  <c r="H51" i="9" s="1"/>
  <c r="I3" i="9"/>
  <c r="H31" i="9" s="1"/>
  <c r="D4" i="9"/>
  <c r="G32" i="9" s="1"/>
  <c r="D5" i="9"/>
  <c r="G33" i="9" s="1"/>
  <c r="D6" i="9"/>
  <c r="G34" i="9" s="1"/>
  <c r="D7" i="9"/>
  <c r="G35" i="9" s="1"/>
  <c r="D8" i="9"/>
  <c r="G36" i="9" s="1"/>
  <c r="D9" i="9"/>
  <c r="G37" i="9" s="1"/>
  <c r="D10" i="9"/>
  <c r="G38" i="9" s="1"/>
  <c r="D11" i="9"/>
  <c r="G39" i="9" s="1"/>
  <c r="D12" i="9"/>
  <c r="G40" i="9" s="1"/>
  <c r="D13" i="9"/>
  <c r="D14" i="9"/>
  <c r="G42" i="9" s="1"/>
  <c r="D15" i="9"/>
  <c r="G43" i="9" s="1"/>
  <c r="D16" i="9"/>
  <c r="G44" i="9" s="1"/>
  <c r="D17" i="9"/>
  <c r="D18" i="9"/>
  <c r="G46" i="9" s="1"/>
  <c r="D19" i="9"/>
  <c r="G47" i="9" s="1"/>
  <c r="D20" i="9"/>
  <c r="G48" i="9" s="1"/>
  <c r="D21" i="9"/>
  <c r="D22" i="9"/>
  <c r="G50" i="9" s="1"/>
  <c r="D23" i="9"/>
  <c r="G51" i="9" s="1"/>
  <c r="M3" i="7"/>
  <c r="I28" i="7" s="1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28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3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G15" i="6" l="1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G23" i="6"/>
  <c r="H23" i="6"/>
  <c r="I23" i="6"/>
  <c r="J23" i="6"/>
  <c r="G24" i="6"/>
  <c r="H24" i="6"/>
  <c r="I24" i="6"/>
  <c r="J24" i="6"/>
  <c r="G25" i="6"/>
  <c r="H25" i="6"/>
  <c r="I25" i="6"/>
  <c r="J25" i="6"/>
  <c r="G26" i="6"/>
  <c r="H26" i="6"/>
  <c r="I26" i="6"/>
  <c r="J26" i="6"/>
  <c r="G27" i="6"/>
  <c r="H27" i="6"/>
  <c r="I27" i="6"/>
  <c r="J27" i="6"/>
  <c r="G28" i="6"/>
  <c r="H28" i="6"/>
  <c r="I28" i="6"/>
  <c r="J28" i="6"/>
  <c r="G29" i="6"/>
  <c r="H29" i="6"/>
  <c r="I29" i="6"/>
  <c r="J29" i="6"/>
  <c r="G30" i="6"/>
  <c r="H30" i="6"/>
  <c r="I30" i="6"/>
  <c r="J30" i="6"/>
  <c r="G31" i="6"/>
  <c r="H31" i="6"/>
  <c r="I31" i="6"/>
  <c r="J31" i="6"/>
  <c r="G32" i="6"/>
  <c r="H32" i="6"/>
  <c r="I32" i="6"/>
  <c r="J32" i="6"/>
  <c r="G33" i="6"/>
  <c r="H33" i="6"/>
  <c r="I33" i="6"/>
  <c r="J33" i="6"/>
  <c r="G34" i="6"/>
  <c r="H34" i="6"/>
  <c r="I34" i="6"/>
  <c r="J34" i="6"/>
  <c r="G35" i="6"/>
  <c r="H35" i="6"/>
  <c r="I35" i="6"/>
  <c r="J35" i="6"/>
  <c r="F4" i="5"/>
  <c r="G4" i="5"/>
  <c r="H4" i="5"/>
  <c r="F5" i="5"/>
  <c r="G5" i="5"/>
  <c r="H5" i="5"/>
  <c r="F6" i="5"/>
  <c r="G6" i="5"/>
  <c r="H6" i="5"/>
  <c r="F7" i="5"/>
  <c r="G7" i="5"/>
  <c r="H7" i="5"/>
  <c r="F8" i="5"/>
  <c r="G8" i="5"/>
  <c r="H8" i="5"/>
  <c r="F9" i="5"/>
  <c r="G9" i="5"/>
  <c r="H9" i="5"/>
  <c r="F10" i="5"/>
  <c r="G10" i="5"/>
  <c r="H10" i="5"/>
  <c r="F11" i="5"/>
  <c r="G11" i="5"/>
  <c r="H11" i="5"/>
  <c r="F12" i="5"/>
  <c r="G12" i="5"/>
  <c r="H12" i="5"/>
  <c r="F13" i="5"/>
  <c r="G13" i="5"/>
  <c r="H13" i="5"/>
  <c r="F14" i="5"/>
  <c r="G14" i="5"/>
  <c r="H14" i="5"/>
  <c r="F15" i="5"/>
  <c r="G15" i="5"/>
  <c r="H15" i="5"/>
  <c r="F16" i="5"/>
  <c r="G16" i="5"/>
  <c r="H16" i="5"/>
  <c r="F17" i="5"/>
  <c r="G17" i="5"/>
  <c r="H17" i="5"/>
  <c r="F18" i="5"/>
  <c r="G18" i="5"/>
  <c r="H18" i="5"/>
  <c r="F19" i="5"/>
  <c r="G19" i="5"/>
  <c r="H19" i="5"/>
  <c r="F20" i="5"/>
  <c r="G20" i="5"/>
  <c r="H20" i="5"/>
  <c r="F21" i="5"/>
  <c r="G21" i="5"/>
  <c r="H21" i="5"/>
  <c r="F22" i="5"/>
  <c r="G22" i="5"/>
  <c r="G3" i="5"/>
  <c r="H3" i="5"/>
  <c r="F3" i="5"/>
</calcChain>
</file>

<file path=xl/sharedStrings.xml><?xml version="1.0" encoding="utf-8"?>
<sst xmlns="http://schemas.openxmlformats.org/spreadsheetml/2006/main" count="336" uniqueCount="65">
  <si>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</si>
  <si>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</si>
  <si>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</si>
  <si>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</si>
  <si>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</si>
  <si>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</si>
  <si>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</si>
  <si>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</si>
  <si>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</si>
  <si>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</si>
  <si>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</si>
  <si>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Centro-Nord</t>
  </si>
  <si>
    <t>Mezzogiorno</t>
  </si>
  <si>
    <t>Piemonte</t>
  </si>
  <si>
    <t>Figura 1. Popolazione residente. Variazioni annue.</t>
  </si>
  <si>
    <t>Popolazione</t>
  </si>
  <si>
    <t>Dataset:Prodotto interno lordo lato produzione</t>
  </si>
  <si>
    <t>Tipo aggregato</t>
  </si>
  <si>
    <t>prodotto interno lordo ai prezzi di mercato</t>
  </si>
  <si>
    <t>Valutazione</t>
  </si>
  <si>
    <t>valori concatenati con anno di riferimento 2015</t>
  </si>
  <si>
    <t>Correzione</t>
  </si>
  <si>
    <t>dati grezzi</t>
  </si>
  <si>
    <t>Edizione</t>
  </si>
  <si>
    <t>Dic-2022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</si>
  <si>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</si>
  <si>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</si>
  <si>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</si>
  <si>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</si>
  <si>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</si>
  <si>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</si>
  <si>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</si>
  <si>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</si>
  <si>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</si>
  <si>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</si>
  <si>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2021</t>
  </si>
  <si>
    <t>Italia</t>
  </si>
  <si>
    <t>Centro-nord</t>
  </si>
  <si>
    <t>Figura 2</t>
  </si>
  <si>
    <t>Anno</t>
  </si>
  <si>
    <t>EConsolidatoSPA</t>
  </si>
  <si>
    <t>Territorio</t>
  </si>
  <si>
    <t>91 - Centro-Nord</t>
  </si>
  <si>
    <t>92 - Mezzogiorno</t>
  </si>
  <si>
    <t>entrate totali piemonte</t>
  </si>
  <si>
    <t>entrate centronord</t>
  </si>
  <si>
    <t>entrate mezzogiorrno</t>
  </si>
  <si>
    <t>popolazione</t>
  </si>
  <si>
    <t>deflaz</t>
  </si>
  <si>
    <t>Centro Nord</t>
  </si>
  <si>
    <t xml:space="preserve">Piemonte </t>
  </si>
  <si>
    <t>PIEMONTE</t>
  </si>
  <si>
    <t>EConsolidatoSPA4</t>
  </si>
  <si>
    <t>EConsolidatoSPA10</t>
  </si>
  <si>
    <t>EConsolidatoSPA16</t>
  </si>
  <si>
    <t>centro nord</t>
  </si>
  <si>
    <t>mezzogiorno</t>
  </si>
  <si>
    <t>Imposte dirette</t>
  </si>
  <si>
    <t>Imposte indirette</t>
  </si>
  <si>
    <t>Altri tributi propri</t>
  </si>
  <si>
    <t>tributi e contributi centronord</t>
  </si>
  <si>
    <t>piemonte</t>
  </si>
  <si>
    <t>deflazionate</t>
  </si>
  <si>
    <t>correnti</t>
  </si>
  <si>
    <t>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</si>
</sst>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€_-;\-* #,##0.00\ _€_-;_-* &quot;-&quot;??\ _€_-;_-@_-"/>
    <numFmt numFmtId="165" formatCode="#,##0.0000"/>
    <numFmt numFmtId="166" formatCode="_-* #,##0.00_-;\-* #,##0.00_-;_-* \-??_-;_-@_-"/>
    <numFmt numFmtId="167" formatCode="0.0%"/>
    <numFmt numFmtId="168" formatCode="_-* #,##0\ _€_-;\-* #,##0\ _€_-;_-* &quot;-&quot;??\ _€_-;_-@_-"/>
  </numFmts>
  <fonts count="5" x14ac:knownFonts="1">
    <font>
      <sz val="11"/>
      <color rgb="FF000000"/>
      <name val="Arial"/>
      <charset val="1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sz val="11"/>
      <color rgb="FFBF004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5E0B4"/>
        <bgColor rgb="FFD9D9D9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3" fillId="0" borderId="0" applyBorder="0" applyProtection="0"/>
  </cellStyleXfs>
  <cellXfs count="12">
    <xf numFmtId="0" fontId="0" fillId="0" borderId="0" xfId="0"/>
    <xf numFmtId="0" fontId="0" fillId="0" borderId="0" xfId="0"/>
    <xf numFmtId="0" fontId="0" fillId="0" borderId="1" xfId="0" applyFont="1" applyBorder="1"/>
    <xf numFmtId="0" fontId="0" fillId="0" borderId="1" xfId="0" applyBorder="1"/>
    <xf numFmtId="0" fontId="1" fillId="0" borderId="0" xfId="0" applyFont="1"/>
    <xf numFmtId="0" fontId="0" fillId="0" borderId="0" xfId="0"/>
    <xf numFmtId="165" fontId="4" fillId="2" borderId="3" xfId="0" applyNumberFormat="1" applyFont="1" applyFill="1" applyBorder="1"/>
    <xf numFmtId="165" fontId="4" fillId="2" borderId="2" xfId="0" applyNumberFormat="1" applyFont="1" applyFill="1" applyBorder="1"/>
    <xf numFmtId="1" fontId="0" fillId="0" borderId="0" xfId="0" applyNumberFormat="1"/>
    <xf numFmtId="167" fontId="0" fillId="0" borderId="0" xfId="2" applyNumberFormat="1" applyFont="1"/>
    <xf numFmtId="168" fontId="0" fillId="0" borderId="0" xfId="1" applyNumberFormat="1" applyFont="1"/>
    <xf numFmtId="10" fontId="0" fillId="0" borderId="0" xfId="2" applyNumberFormat="1" applyFont="1"/>
  </cellXfs>
  <cellStyles count="4">
    <cellStyle name="Migliaia" xfId="1" builtinId="3"/>
    <cellStyle name="Migliaia 2" xfId="3"/>
    <cellStyle name="Normale" xfId="0" builtinId="0"/>
    <cellStyle name="Percentual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BF0041"/>
      <rgbColor rgb="FF2E75B6"/>
      <rgbColor rgb="FFC9C9C9"/>
      <rgbColor rgb="FF5B9BD5"/>
      <rgbColor rgb="FF71A6DA"/>
      <rgbColor rgb="FFC9211E"/>
      <rgbColor rgb="FFFBE5D6"/>
      <rgbColor rgb="FFE0E5EB"/>
      <rgbColor rgb="FF660066"/>
      <rgbColor rgb="FFF08C56"/>
      <rgbColor rgb="FF0070C0"/>
      <rgbColor rgb="FFB4C7E7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9DC3E6"/>
      <rgbColor rgb="FFD9D9D9"/>
      <rgbColor rgb="FFC5E0B4"/>
      <rgbColor rgb="FFFFE994"/>
      <rgbColor rgb="FF99CCFF"/>
      <rgbColor rgb="FFD0CECE"/>
      <rgbColor rgb="FFADB9CA"/>
      <rgbColor rgb="FFFFE699"/>
      <rgbColor rgb="FF4472C4"/>
      <rgbColor rgb="FF549ADA"/>
      <rgbColor rgb="FFFFC54B"/>
      <rgbColor rgb="FFFFC000"/>
      <rgbColor rgb="FFED7D31"/>
      <rgbColor rgb="FFF57A27"/>
      <rgbColor rgb="FF595959"/>
      <rgbColor rgb="FFA5A5A5"/>
      <rgbColor rgb="FF002060"/>
      <rgbColor rgb="FF70AD47"/>
      <rgbColor rgb="FF003300"/>
      <rgbColor rgb="FF44546A"/>
      <rgbColor rgb="FF843C0B"/>
      <rgbColor rgb="FFC55A11"/>
      <rgbColor rgb="FF1F4E79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1'!$F$2</c:f>
              <c:strCache>
                <c:ptCount val="1"/>
                <c:pt idx="0">
                  <c:v>Centro-Nord</c:v>
                </c:pt>
              </c:strCache>
            </c:strRef>
          </c:tx>
          <c:invertIfNegative val="0"/>
          <c:cat>
            <c:numRef>
              <c:f>'fig 1'!$E$3:$E$22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 1'!$F$3:$F$22</c:f>
              <c:numCache>
                <c:formatCode>General</c:formatCode>
                <c:ptCount val="20"/>
                <c:pt idx="0">
                  <c:v>-1.3717571448196253</c:v>
                </c:pt>
                <c:pt idx="1">
                  <c:v>0.76003113488860663</c:v>
                </c:pt>
                <c:pt idx="2">
                  <c:v>1.2536956283082219</c:v>
                </c:pt>
                <c:pt idx="3">
                  <c:v>1.3175073170001781</c:v>
                </c:pt>
                <c:pt idx="4">
                  <c:v>0.73342074317812944</c:v>
                </c:pt>
                <c:pt idx="5">
                  <c:v>1.0107639413492251</c:v>
                </c:pt>
                <c:pt idx="6">
                  <c:v>1.0862482490857701</c:v>
                </c:pt>
                <c:pt idx="7">
                  <c:v>1.0215964051421196</c:v>
                </c:pt>
                <c:pt idx="8">
                  <c:v>0.68916331860329194</c:v>
                </c:pt>
                <c:pt idx="9">
                  <c:v>0.64544122227027856</c:v>
                </c:pt>
                <c:pt idx="10">
                  <c:v>-2.3344985014321082</c:v>
                </c:pt>
                <c:pt idx="11">
                  <c:v>0.71574701178013811</c:v>
                </c:pt>
                <c:pt idx="12">
                  <c:v>2.0273610415992636</c:v>
                </c:pt>
                <c:pt idx="13">
                  <c:v>8.6277986432833131E-2</c:v>
                </c:pt>
                <c:pt idx="14">
                  <c:v>-0.17061481397547595</c:v>
                </c:pt>
                <c:pt idx="15">
                  <c:v>-3.4837193687636159E-2</c:v>
                </c:pt>
                <c:pt idx="16">
                  <c:v>-5.6008127709787914E-2</c:v>
                </c:pt>
                <c:pt idx="17">
                  <c:v>-0.73192692986204122</c:v>
                </c:pt>
                <c:pt idx="18">
                  <c:v>-0.12076969933869464</c:v>
                </c:pt>
                <c:pt idx="19">
                  <c:v>-0.44088686609488548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70-4738-AD1E-737FFBB2C436}"/>
            </c:ext>
          </c:extLst>
        </c:ser>
        <c:ser>
          <c:idx val="1"/>
          <c:order val="1"/>
          <c:tx>
            <c:strRef>
              <c:f>'fig 1'!$G$2</c:f>
              <c:strCache>
                <c:ptCount val="1"/>
                <c:pt idx="0">
                  <c:v>Mezzogiorno</c:v>
                </c:pt>
              </c:strCache>
            </c:strRef>
          </c:tx>
          <c:invertIfNegative val="0"/>
          <c:cat>
            <c:numRef>
              <c:f>'fig 1'!$E$3:$E$22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 1'!$G$3:$G$22</c:f>
              <c:numCache>
                <c:formatCode>General</c:formatCode>
                <c:ptCount val="20"/>
                <c:pt idx="0">
                  <c:v>-1.6441559583908969</c:v>
                </c:pt>
                <c:pt idx="1">
                  <c:v>0.24391264357905129</c:v>
                </c:pt>
                <c:pt idx="2">
                  <c:v>0.51694375961272954</c:v>
                </c:pt>
                <c:pt idx="3">
                  <c:v>0.40502560246910946</c:v>
                </c:pt>
                <c:pt idx="4">
                  <c:v>6.1338027914430882E-2</c:v>
                </c:pt>
                <c:pt idx="5">
                  <c:v>-2.1339061257606318E-2</c:v>
                </c:pt>
                <c:pt idx="6">
                  <c:v>0.34278906904303597</c:v>
                </c:pt>
                <c:pt idx="7">
                  <c:v>0.14152459270087547</c:v>
                </c:pt>
                <c:pt idx="8">
                  <c:v>0.12075520405304019</c:v>
                </c:pt>
                <c:pt idx="9">
                  <c:v>0.15051651876889593</c:v>
                </c:pt>
                <c:pt idx="10">
                  <c:v>-1.4590161966854964</c:v>
                </c:pt>
                <c:pt idx="11">
                  <c:v>6.5058089590337431E-2</c:v>
                </c:pt>
                <c:pt idx="12">
                  <c:v>1.4813484644692778</c:v>
                </c:pt>
                <c:pt idx="13">
                  <c:v>-0.10246759927488824</c:v>
                </c:pt>
                <c:pt idx="14">
                  <c:v>-0.29658689246852532</c:v>
                </c:pt>
                <c:pt idx="15">
                  <c:v>-0.29857742368363915</c:v>
                </c:pt>
                <c:pt idx="16">
                  <c:v>-0.40025144198261842</c:v>
                </c:pt>
                <c:pt idx="17">
                  <c:v>-1.8170757696931616</c:v>
                </c:pt>
                <c:pt idx="18">
                  <c:v>-0.62734518777421044</c:v>
                </c:pt>
                <c:pt idx="19">
                  <c:v>-1.1456617698762699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70-4738-AD1E-737FFBB2C436}"/>
            </c:ext>
          </c:extLst>
        </c:ser>
        <c:ser>
          <c:idx val="2"/>
          <c:order val="2"/>
          <c:tx>
            <c:strRef>
              <c:f>'fig 1'!$H$2</c:f>
              <c:strCache>
                <c:ptCount val="1"/>
                <c:pt idx="0">
                  <c:v>Piemonte</c:v>
                </c:pt>
              </c:strCache>
            </c:strRef>
          </c:tx>
          <c:invertIfNegative val="0"/>
          <c:cat>
            <c:numRef>
              <c:f>'fig 1'!$E$3:$E$22</c:f>
              <c:numCache>
                <c:formatCode>General</c:formatCod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numCache>
            </c:numRef>
          </c:cat>
          <c:val>
            <c:numRef>
              <c:f>'fig 1'!$H$3:$H$22</c:f>
              <c:numCache>
                <c:formatCode>General</c:formatCode>
                <c:ptCount val="20"/>
                <c:pt idx="0">
                  <c:v>-1.781859981430074</c:v>
                </c:pt>
                <c:pt idx="1">
                  <c:v>0.42816855410517007</c:v>
                </c:pt>
                <c:pt idx="2">
                  <c:v>0.91888279204619039</c:v>
                </c:pt>
                <c:pt idx="3">
                  <c:v>1.4040745021035121</c:v>
                </c:pt>
                <c:pt idx="4">
                  <c:v>0.26698708503958812</c:v>
                </c:pt>
                <c:pt idx="5">
                  <c:v>0.25554312068476293</c:v>
                </c:pt>
                <c:pt idx="6">
                  <c:v>1.1127937975035991</c:v>
                </c:pt>
                <c:pt idx="7">
                  <c:v>0.71127262019609816</c:v>
                </c:pt>
                <c:pt idx="8">
                  <c:v>0.30815073238532875</c:v>
                </c:pt>
                <c:pt idx="9">
                  <c:v>0.24976215805301649</c:v>
                </c:pt>
                <c:pt idx="10">
                  <c:v>-2.2361343717714703</c:v>
                </c:pt>
                <c:pt idx="11">
                  <c:v>0.37609608636554981</c:v>
                </c:pt>
                <c:pt idx="12">
                  <c:v>1.4345051224813972</c:v>
                </c:pt>
                <c:pt idx="13">
                  <c:v>-0.27792565719691709</c:v>
                </c:pt>
                <c:pt idx="14">
                  <c:v>-0.45702680119435968</c:v>
                </c:pt>
                <c:pt idx="15">
                  <c:v>-0.26610684325989098</c:v>
                </c:pt>
                <c:pt idx="16">
                  <c:v>-0.37930338943924369</c:v>
                </c:pt>
                <c:pt idx="17">
                  <c:v>-1.0809291420096372</c:v>
                </c:pt>
                <c:pt idx="18">
                  <c:v>-0.40077947310483353</c:v>
                </c:pt>
                <c:pt idx="19">
                  <c:v>-0.84134015986668942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E70-4738-AD1E-737FFBB2C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54048"/>
        <c:axId val="144529600"/>
      </c:barChart>
      <c:catAx>
        <c:axId val="14195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4529600"/>
        <c:crosses val="autoZero"/>
        <c:auto val="1"/>
        <c:lblAlgn val="ctr"/>
        <c:lblOffset val="100"/>
        <c:noMultiLvlLbl val="0"/>
      </c:catAx>
      <c:valAx>
        <c:axId val="144529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1954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 2'!$M$14</c:f>
              <c:strCache>
                <c:ptCount val="1"/>
                <c:pt idx="0">
                  <c:v>Centro-nord</c:v>
                </c:pt>
              </c:strCache>
            </c:strRef>
          </c:tx>
          <c:invertIfNegative val="0"/>
          <c:cat>
            <c:strRef>
              <c:f>'fig 2'!$L$15:$L$34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'fig 2'!$M$15:$M$34</c:f>
              <c:numCache>
                <c:formatCode>General</c:formatCode>
                <c:ptCount val="20"/>
                <c:pt idx="0">
                  <c:v>2.0251953551101707</c:v>
                </c:pt>
                <c:pt idx="1">
                  <c:v>0.49151176393718288</c:v>
                </c:pt>
                <c:pt idx="2">
                  <c:v>0.37281862458451087</c:v>
                </c:pt>
                <c:pt idx="3">
                  <c:v>1.7268813498273659</c:v>
                </c:pt>
                <c:pt idx="4">
                  <c:v>0.90425565604282099</c:v>
                </c:pt>
                <c:pt idx="5">
                  <c:v>1.8592548052472182</c:v>
                </c:pt>
                <c:pt idx="6">
                  <c:v>1.7266617239785234</c:v>
                </c:pt>
                <c:pt idx="7">
                  <c:v>-0.73947465624317488</c:v>
                </c:pt>
                <c:pt idx="8">
                  <c:v>-5.4952541852204746</c:v>
                </c:pt>
                <c:pt idx="9">
                  <c:v>2.4280381870963623</c:v>
                </c:pt>
                <c:pt idx="10">
                  <c:v>1.033991487430086</c:v>
                </c:pt>
                <c:pt idx="11">
                  <c:v>-3.2224788170205301</c:v>
                </c:pt>
                <c:pt idx="12">
                  <c:v>-1.5231383551650168</c:v>
                </c:pt>
                <c:pt idx="13">
                  <c:v>0.27587409236113558</c:v>
                </c:pt>
                <c:pt idx="14">
                  <c:v>0.60329282221023561</c:v>
                </c:pt>
                <c:pt idx="15">
                  <c:v>1.5954841742236425</c:v>
                </c:pt>
                <c:pt idx="16">
                  <c:v>1.9168765694603564</c:v>
                </c:pt>
                <c:pt idx="17">
                  <c:v>1.1625787090685549</c:v>
                </c:pt>
                <c:pt idx="18">
                  <c:v>0.55025316333792773</c:v>
                </c:pt>
                <c:pt idx="19">
                  <c:v>-9.1578961592312425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03-42A1-BC8C-ADD0DC626C2B}"/>
            </c:ext>
          </c:extLst>
        </c:ser>
        <c:ser>
          <c:idx val="1"/>
          <c:order val="1"/>
          <c:tx>
            <c:strRef>
              <c:f>'fig 2'!$N$14</c:f>
              <c:strCache>
                <c:ptCount val="1"/>
                <c:pt idx="0">
                  <c:v>Piemonte</c:v>
                </c:pt>
              </c:strCache>
            </c:strRef>
          </c:tx>
          <c:invertIfNegative val="0"/>
          <c:cat>
            <c:strRef>
              <c:f>'fig 2'!$L$15:$L$34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'fig 2'!$N$15:$N$34</c:f>
              <c:numCache>
                <c:formatCode>General</c:formatCode>
                <c:ptCount val="20"/>
                <c:pt idx="0">
                  <c:v>1.6415845912185318</c:v>
                </c:pt>
                <c:pt idx="1">
                  <c:v>-7.5894833570941955E-3</c:v>
                </c:pt>
                <c:pt idx="2">
                  <c:v>0.65095921236020615</c:v>
                </c:pt>
                <c:pt idx="3">
                  <c:v>1.3144947069039006</c:v>
                </c:pt>
                <c:pt idx="4">
                  <c:v>1.0968402448644241</c:v>
                </c:pt>
                <c:pt idx="5">
                  <c:v>1.7954096297012541</c:v>
                </c:pt>
                <c:pt idx="6">
                  <c:v>0.80217202629802387</c:v>
                </c:pt>
                <c:pt idx="7">
                  <c:v>-1.9886621426848023</c:v>
                </c:pt>
                <c:pt idx="8">
                  <c:v>-8.4060005540651304</c:v>
                </c:pt>
                <c:pt idx="9">
                  <c:v>3.6069969456533215</c:v>
                </c:pt>
                <c:pt idx="10">
                  <c:v>1.0373250988657787</c:v>
                </c:pt>
                <c:pt idx="11">
                  <c:v>-4.8773057337665762</c:v>
                </c:pt>
                <c:pt idx="12">
                  <c:v>-6.9719642053371444E-2</c:v>
                </c:pt>
                <c:pt idx="13">
                  <c:v>-1.11487513367004</c:v>
                </c:pt>
                <c:pt idx="14">
                  <c:v>1.1963273236924294</c:v>
                </c:pt>
                <c:pt idx="15">
                  <c:v>1.2536365374733407</c:v>
                </c:pt>
                <c:pt idx="16">
                  <c:v>2.9345293515109034</c:v>
                </c:pt>
                <c:pt idx="17">
                  <c:v>0.96408156300657311</c:v>
                </c:pt>
                <c:pt idx="18">
                  <c:v>-0.45511582795036531</c:v>
                </c:pt>
                <c:pt idx="19">
                  <c:v>-9.7049481803785653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03-42A1-BC8C-ADD0DC626C2B}"/>
            </c:ext>
          </c:extLst>
        </c:ser>
        <c:ser>
          <c:idx val="2"/>
          <c:order val="2"/>
          <c:tx>
            <c:strRef>
              <c:f>'fig 2'!$O$14</c:f>
              <c:strCache>
                <c:ptCount val="1"/>
                <c:pt idx="0">
                  <c:v>Mezzogiorno</c:v>
                </c:pt>
              </c:strCache>
            </c:strRef>
          </c:tx>
          <c:invertIfNegative val="0"/>
          <c:cat>
            <c:strRef>
              <c:f>'fig 2'!$L$15:$L$34</c:f>
              <c:strCache>
                <c:ptCount val="20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</c:strCache>
            </c:strRef>
          </c:cat>
          <c:val>
            <c:numRef>
              <c:f>'fig 2'!$O$15:$O$34</c:f>
              <c:numCache>
                <c:formatCode>General</c:formatCode>
                <c:ptCount val="20"/>
                <c:pt idx="0">
                  <c:v>1.7959682645666959</c:v>
                </c:pt>
                <c:pt idx="1">
                  <c:v>-0.43543978767456792</c:v>
                </c:pt>
                <c:pt idx="2">
                  <c:v>-0.63912264746166159</c:v>
                </c:pt>
                <c:pt idx="3">
                  <c:v>0.40139947450235525</c:v>
                </c:pt>
                <c:pt idx="4">
                  <c:v>0.55488600740399363</c:v>
                </c:pt>
                <c:pt idx="5">
                  <c:v>1.5548374962183402</c:v>
                </c:pt>
                <c:pt idx="6">
                  <c:v>0.71205834551399505</c:v>
                </c:pt>
                <c:pt idx="7">
                  <c:v>-1.7014607421130847</c:v>
                </c:pt>
                <c:pt idx="8">
                  <c:v>-4.5692702025532697</c:v>
                </c:pt>
                <c:pt idx="9">
                  <c:v>-0.56742700240857857</c:v>
                </c:pt>
                <c:pt idx="10">
                  <c:v>-0.41167459130554107</c:v>
                </c:pt>
                <c:pt idx="11">
                  <c:v>-2.15895497562461</c:v>
                </c:pt>
                <c:pt idx="12">
                  <c:v>-2.9375629876674054</c:v>
                </c:pt>
                <c:pt idx="13">
                  <c:v>-0.93886185345203899</c:v>
                </c:pt>
                <c:pt idx="14">
                  <c:v>1.4092405790618159</c:v>
                </c:pt>
                <c:pt idx="15">
                  <c:v>0.16055097193674328</c:v>
                </c:pt>
                <c:pt idx="16">
                  <c:v>0.76739871940638693</c:v>
                </c:pt>
                <c:pt idx="17">
                  <c:v>0.10092828153500477</c:v>
                </c:pt>
                <c:pt idx="18">
                  <c:v>0.30419339707587767</c:v>
                </c:pt>
                <c:pt idx="19">
                  <c:v>-8.6593203809483725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03-42A1-BC8C-ADD0DC626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92608"/>
        <c:axId val="144534336"/>
      </c:barChart>
      <c:catAx>
        <c:axId val="45892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4534336"/>
        <c:crosses val="autoZero"/>
        <c:auto val="1"/>
        <c:lblAlgn val="ctr"/>
        <c:lblOffset val="100"/>
        <c:noMultiLvlLbl val="0"/>
      </c:catAx>
      <c:valAx>
        <c:axId val="14453433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458926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 4 entrate totali'!$F$3:$F$23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3 4 entrate totali'!$C$3:$C$23</c:f>
              <c:numCache>
                <c:formatCode>General</c:formatCode>
                <c:ptCount val="21"/>
                <c:pt idx="0">
                  <c:v>82226.647876531744</c:v>
                </c:pt>
                <c:pt idx="1">
                  <c:v>82637.302517666292</c:v>
                </c:pt>
                <c:pt idx="2">
                  <c:v>80483.939577461177</c:v>
                </c:pt>
                <c:pt idx="3">
                  <c:v>81421.749868366838</c:v>
                </c:pt>
                <c:pt idx="4">
                  <c:v>81612.264000125026</c:v>
                </c:pt>
                <c:pt idx="5">
                  <c:v>80608.679081143913</c:v>
                </c:pt>
                <c:pt idx="6">
                  <c:v>83897.368211327921</c:v>
                </c:pt>
                <c:pt idx="7">
                  <c:v>86547.311437769982</c:v>
                </c:pt>
                <c:pt idx="8">
                  <c:v>86002.874570340602</c:v>
                </c:pt>
                <c:pt idx="9">
                  <c:v>85952.912016135873</c:v>
                </c:pt>
                <c:pt idx="10">
                  <c:v>82392.021512865074</c:v>
                </c:pt>
                <c:pt idx="11">
                  <c:v>82418.969574046598</c:v>
                </c:pt>
                <c:pt idx="12">
                  <c:v>83333.490816815829</c:v>
                </c:pt>
                <c:pt idx="13">
                  <c:v>81217.2435783533</c:v>
                </c:pt>
                <c:pt idx="14">
                  <c:v>80268.92046980554</c:v>
                </c:pt>
                <c:pt idx="15">
                  <c:v>80357</c:v>
                </c:pt>
                <c:pt idx="16">
                  <c:v>80941.60797513173</c:v>
                </c:pt>
                <c:pt idx="17">
                  <c:v>80463.145043793382</c:v>
                </c:pt>
                <c:pt idx="18">
                  <c:v>82820.118888686367</c:v>
                </c:pt>
                <c:pt idx="19">
                  <c:v>83007.509626960076</c:v>
                </c:pt>
                <c:pt idx="20">
                  <c:v>75837.691094499809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B8-4F89-8950-E982D2E0B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5168"/>
        <c:axId val="144536640"/>
      </c:lineChart>
      <c:catAx>
        <c:axId val="4749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536640"/>
        <c:crosses val="autoZero"/>
        <c:auto val="1"/>
        <c:lblAlgn val="ctr"/>
        <c:lblOffset val="100"/>
        <c:noMultiLvlLbl val="0"/>
      </c:catAx>
      <c:valAx>
        <c:axId val="14453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49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3 4 entrate totali'!$G$27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3 4 entrate totali'!$F$28:$F$48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3 4 entrate totali'!$G$28:$G$48</c:f>
              <c:numCache>
                <c:formatCode>General</c:formatCode>
                <c:ptCount val="21"/>
                <c:pt idx="0">
                  <c:v>19168.252712473521</c:v>
                </c:pt>
                <c:pt idx="1">
                  <c:v>19613.466925798744</c:v>
                </c:pt>
                <c:pt idx="2">
                  <c:v>19020.937505160589</c:v>
                </c:pt>
                <c:pt idx="3">
                  <c:v>19067.365429695419</c:v>
                </c:pt>
                <c:pt idx="4">
                  <c:v>18847.34925082076</c:v>
                </c:pt>
                <c:pt idx="5">
                  <c:v>18566.014787446373</c:v>
                </c:pt>
                <c:pt idx="6">
                  <c:v>19274.220853966184</c:v>
                </c:pt>
                <c:pt idx="7">
                  <c:v>19664.185586094995</c:v>
                </c:pt>
                <c:pt idx="8">
                  <c:v>19402.480991357068</c:v>
                </c:pt>
                <c:pt idx="9">
                  <c:v>19331.638717775706</c:v>
                </c:pt>
                <c:pt idx="10">
                  <c:v>18484.592590160952</c:v>
                </c:pt>
                <c:pt idx="11">
                  <c:v>18913.571236244428</c:v>
                </c:pt>
                <c:pt idx="12">
                  <c:v>19051.783293114902</c:v>
                </c:pt>
                <c:pt idx="13">
                  <c:v>18305.373284596979</c:v>
                </c:pt>
                <c:pt idx="14">
                  <c:v>18142.054279036445</c:v>
                </c:pt>
                <c:pt idx="15">
                  <c:v>18245.347784842172</c:v>
                </c:pt>
                <c:pt idx="16">
                  <c:v>18427.120972108471</c:v>
                </c:pt>
                <c:pt idx="17">
                  <c:v>18387.940451497794</c:v>
                </c:pt>
                <c:pt idx="18">
                  <c:v>19133.389215291063</c:v>
                </c:pt>
                <c:pt idx="19">
                  <c:v>19253.846333172296</c:v>
                </c:pt>
                <c:pt idx="20">
                  <c:v>17740.039016759234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51-45F6-BFF5-495EB2825741}"/>
            </c:ext>
          </c:extLst>
        </c:ser>
        <c:ser>
          <c:idx val="1"/>
          <c:order val="1"/>
          <c:tx>
            <c:strRef>
              <c:f>'fig 3 4 entrate totali'!$H$27</c:f>
              <c:strCache>
                <c:ptCount val="1"/>
                <c:pt idx="0">
                  <c:v>Centro 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3 4 entrate totali'!$F$28:$F$48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3 4 entrate totali'!$H$28:$H$48</c:f>
              <c:numCache>
                <c:formatCode>General</c:formatCode>
                <c:ptCount val="21"/>
                <c:pt idx="0">
                  <c:v>20085.225932766785</c:v>
                </c:pt>
                <c:pt idx="1">
                  <c:v>21282.45434383491</c:v>
                </c:pt>
                <c:pt idx="2">
                  <c:v>20593.855820064222</c:v>
                </c:pt>
                <c:pt idx="3">
                  <c:v>21100.112997602948</c:v>
                </c:pt>
                <c:pt idx="4">
                  <c:v>20487.569742771611</c:v>
                </c:pt>
                <c:pt idx="5">
                  <c:v>20006.395128965647</c:v>
                </c:pt>
                <c:pt idx="6">
                  <c:v>21239.022182826982</c:v>
                </c:pt>
                <c:pt idx="7">
                  <c:v>21930.918999722875</c:v>
                </c:pt>
                <c:pt idx="8">
                  <c:v>21333.779577068799</c:v>
                </c:pt>
                <c:pt idx="9">
                  <c:v>20819.51514675406</c:v>
                </c:pt>
                <c:pt idx="10">
                  <c:v>20974.640472662089</c:v>
                </c:pt>
                <c:pt idx="11">
                  <c:v>20833.217998388878</c:v>
                </c:pt>
                <c:pt idx="12">
                  <c:v>20865.967170315136</c:v>
                </c:pt>
                <c:pt idx="13">
                  <c:v>20733.256882844038</c:v>
                </c:pt>
                <c:pt idx="14">
                  <c:v>19878.104271393469</c:v>
                </c:pt>
                <c:pt idx="15">
                  <c:v>20185.558467737024</c:v>
                </c:pt>
                <c:pt idx="16">
                  <c:v>19880.430900039886</c:v>
                </c:pt>
                <c:pt idx="17">
                  <c:v>20273.985406659984</c:v>
                </c:pt>
                <c:pt idx="18">
                  <c:v>20821.922880767423</c:v>
                </c:pt>
                <c:pt idx="19">
                  <c:v>20905.307625102327</c:v>
                </c:pt>
                <c:pt idx="20">
                  <c:v>19500.727072833964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C51-45F6-BFF5-495EB2825741}"/>
            </c:ext>
          </c:extLst>
        </c:ser>
        <c:ser>
          <c:idx val="2"/>
          <c:order val="2"/>
          <c:tx>
            <c:strRef>
              <c:f>'fig 3 4 entrate totali'!$I$27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3 4 entrate totali'!$F$28:$F$48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3 4 entrate totali'!$I$28:$I$48</c:f>
              <c:numCache>
                <c:formatCode>General</c:formatCode>
                <c:ptCount val="21"/>
                <c:pt idx="0">
                  <c:v>10258.37848383595</c:v>
                </c:pt>
                <c:pt idx="1">
                  <c:v>11059.901078803006</c:v>
                </c:pt>
                <c:pt idx="2">
                  <c:v>10841.021930966379</c:v>
                </c:pt>
                <c:pt idx="3">
                  <c:v>11311.652339264083</c:v>
                </c:pt>
                <c:pt idx="4">
                  <c:v>11756.770078329204</c:v>
                </c:pt>
                <c:pt idx="5">
                  <c:v>11435.089549953271</c:v>
                </c:pt>
                <c:pt idx="6">
                  <c:v>12169.012663461308</c:v>
                </c:pt>
                <c:pt idx="7">
                  <c:v>12218.269792337171</c:v>
                </c:pt>
                <c:pt idx="8">
                  <c:v>12130.218333110988</c:v>
                </c:pt>
                <c:pt idx="9">
                  <c:v>11827.794897162261</c:v>
                </c:pt>
                <c:pt idx="10">
                  <c:v>11494.259843315358</c:v>
                </c:pt>
                <c:pt idx="11">
                  <c:v>11612.417490966527</c:v>
                </c:pt>
                <c:pt idx="12">
                  <c:v>11997.351395060572</c:v>
                </c:pt>
                <c:pt idx="13">
                  <c:v>11622.804177750215</c:v>
                </c:pt>
                <c:pt idx="14">
                  <c:v>11216.870379269791</c:v>
                </c:pt>
                <c:pt idx="15">
                  <c:v>11647.124693604666</c:v>
                </c:pt>
                <c:pt idx="16">
                  <c:v>11344.346447935133</c:v>
                </c:pt>
                <c:pt idx="17">
                  <c:v>11326.222186652813</c:v>
                </c:pt>
                <c:pt idx="18">
                  <c:v>11677.428003282923</c:v>
                </c:pt>
                <c:pt idx="19">
                  <c:v>11764.199828889681</c:v>
                </c:pt>
                <c:pt idx="20">
                  <c:v>11188.602758272962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C51-45F6-BFF5-495EB2825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51488"/>
        <c:axId val="144538368"/>
      </c:lineChart>
      <c:catAx>
        <c:axId val="141951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538368"/>
        <c:crosses val="autoZero"/>
        <c:auto val="1"/>
        <c:lblAlgn val="ctr"/>
        <c:lblOffset val="100"/>
        <c:noMultiLvlLbl val="0"/>
      </c:catAx>
      <c:valAx>
        <c:axId val="14453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195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5 trib e contrib'!$F$30</c:f>
              <c:strCache>
                <c:ptCount val="1"/>
                <c:pt idx="0">
                  <c:v>Piemonte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5 trib e contrib'!$E$31:$E$51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5 trib e contrib'!$F$31:$F$51</c:f>
              <c:numCache>
                <c:formatCode>#,#00%</c:formatCode>
                <c:ptCount val="21"/>
                <c:pt idx="0">
                  <c:v>0.48596205941881693</c:v>
                </c:pt>
                <c:pt idx="1">
                  <c:v>0.46398113893937803</c:v>
                </c:pt>
                <c:pt idx="2">
                  <c:v>0.4446671450593892</c:v>
                </c:pt>
                <c:pt idx="3">
                  <c:v>0.44931905988031601</c:v>
                </c:pt>
                <c:pt idx="4">
                  <c:v>0.4480093355194924</c:v>
                </c:pt>
                <c:pt idx="5">
                  <c:v>0.4313445476616431</c:v>
                </c:pt>
                <c:pt idx="6">
                  <c:v>0.44006322948289772</c:v>
                </c:pt>
                <c:pt idx="7">
                  <c:v>0.45742174871621039</c:v>
                </c:pt>
                <c:pt idx="8">
                  <c:v>0.46230481167550602</c:v>
                </c:pt>
                <c:pt idx="9">
                  <c:v>0.4957551269400497</c:v>
                </c:pt>
                <c:pt idx="10">
                  <c:v>0.43979387208336873</c:v>
                </c:pt>
                <c:pt idx="11">
                  <c:v>0.4612908206534565</c:v>
                </c:pt>
                <c:pt idx="12">
                  <c:v>0.49335062215152981</c:v>
                </c:pt>
                <c:pt idx="13">
                  <c:v>0.48602431464046908</c:v>
                </c:pt>
                <c:pt idx="14">
                  <c:v>0.49442571366178906</c:v>
                </c:pt>
                <c:pt idx="15">
                  <c:v>0.49170472063286963</c:v>
                </c:pt>
                <c:pt idx="16">
                  <c:v>0.48950425401711539</c:v>
                </c:pt>
                <c:pt idx="17">
                  <c:v>0.47777945590093845</c:v>
                </c:pt>
                <c:pt idx="18">
                  <c:v>0.48482644328080654</c:v>
                </c:pt>
                <c:pt idx="19">
                  <c:v>0.48369625922048654</c:v>
                </c:pt>
                <c:pt idx="20">
                  <c:v>0.50313450707532781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C0-48D2-A570-A81A1555518B}"/>
            </c:ext>
          </c:extLst>
        </c:ser>
        <c:ser>
          <c:idx val="1"/>
          <c:order val="1"/>
          <c:tx>
            <c:strRef>
              <c:f>'fig 5 trib e contrib'!$G$30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5 trib e contrib'!$E$31:$E$51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5 trib e contrib'!$G$31:$G$51</c:f>
              <c:numCache>
                <c:formatCode>#,#00%</c:formatCode>
                <c:ptCount val="21"/>
                <c:pt idx="0">
                  <c:v>0.43495093822329867</c:v>
                </c:pt>
                <c:pt idx="1">
                  <c:v>0.43843695618422029</c:v>
                </c:pt>
                <c:pt idx="2">
                  <c:v>0.42057963656640812</c:v>
                </c:pt>
                <c:pt idx="3">
                  <c:v>0.43994322802179142</c:v>
                </c:pt>
                <c:pt idx="4">
                  <c:v>0.42666135636424019</c:v>
                </c:pt>
                <c:pt idx="5">
                  <c:v>0.40816581255991358</c:v>
                </c:pt>
                <c:pt idx="6">
                  <c:v>0.43544323549339825</c:v>
                </c:pt>
                <c:pt idx="7">
                  <c:v>0.45334794406025825</c:v>
                </c:pt>
                <c:pt idx="8">
                  <c:v>0.44396477925596561</c:v>
                </c:pt>
                <c:pt idx="9">
                  <c:v>0.45897840574737719</c:v>
                </c:pt>
                <c:pt idx="10">
                  <c:v>0.45742952878963977</c:v>
                </c:pt>
                <c:pt idx="11">
                  <c:v>0.44596249773000385</c:v>
                </c:pt>
                <c:pt idx="12">
                  <c:v>0.46411382758219816</c:v>
                </c:pt>
                <c:pt idx="13">
                  <c:v>0.48437039114578051</c:v>
                </c:pt>
                <c:pt idx="14">
                  <c:v>0.46517113747519723</c:v>
                </c:pt>
                <c:pt idx="15">
                  <c:v>0.4721196506781738</c:v>
                </c:pt>
                <c:pt idx="16">
                  <c:v>0.46196619036184861</c:v>
                </c:pt>
                <c:pt idx="17">
                  <c:v>0.46167906315053125</c:v>
                </c:pt>
                <c:pt idx="18">
                  <c:v>0.46553086581348807</c:v>
                </c:pt>
                <c:pt idx="19">
                  <c:v>0.46047635292285283</c:v>
                </c:pt>
                <c:pt idx="20">
                  <c:v>0.47571400253108342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4C0-48D2-A570-A81A1555518B}"/>
            </c:ext>
          </c:extLst>
        </c:ser>
        <c:ser>
          <c:idx val="2"/>
          <c:order val="2"/>
          <c:tx>
            <c:strRef>
              <c:f>'fig 5 trib e contrib'!$H$30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5 trib e contrib'!$E$31:$E$51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5 trib e contrib'!$H$31:$H$51</c:f>
              <c:numCache>
                <c:formatCode>#,#00%</c:formatCode>
                <c:ptCount val="21"/>
                <c:pt idx="0">
                  <c:v>0.37428251204743113</c:v>
                </c:pt>
                <c:pt idx="1">
                  <c:v>0.38059664984227481</c:v>
                </c:pt>
                <c:pt idx="2">
                  <c:v>0.37626535764487462</c:v>
                </c:pt>
                <c:pt idx="3">
                  <c:v>0.40415419176545397</c:v>
                </c:pt>
                <c:pt idx="4">
                  <c:v>0.41854390642363176</c:v>
                </c:pt>
                <c:pt idx="5">
                  <c:v>0.40833520451454347</c:v>
                </c:pt>
                <c:pt idx="6">
                  <c:v>0.4269600803131377</c:v>
                </c:pt>
                <c:pt idx="7">
                  <c:v>0.42811455767070206</c:v>
                </c:pt>
                <c:pt idx="8">
                  <c:v>0.43931206014356294</c:v>
                </c:pt>
                <c:pt idx="9">
                  <c:v>0.4455919533146922</c:v>
                </c:pt>
                <c:pt idx="10">
                  <c:v>0.42543458729243117</c:v>
                </c:pt>
                <c:pt idx="11">
                  <c:v>0.44573926581517109</c:v>
                </c:pt>
                <c:pt idx="12">
                  <c:v>0.47769909943422195</c:v>
                </c:pt>
                <c:pt idx="13">
                  <c:v>0.47715087416661034</c:v>
                </c:pt>
                <c:pt idx="14">
                  <c:v>0.47302413981419017</c:v>
                </c:pt>
                <c:pt idx="15">
                  <c:v>0.475195713952351</c:v>
                </c:pt>
                <c:pt idx="16">
                  <c:v>0.47535055594238146</c:v>
                </c:pt>
                <c:pt idx="17">
                  <c:v>0.47206454660174019</c:v>
                </c:pt>
                <c:pt idx="18">
                  <c:v>0.47821810030510542</c:v>
                </c:pt>
                <c:pt idx="19">
                  <c:v>0.47406874256915821</c:v>
                </c:pt>
                <c:pt idx="20">
                  <c:v>0.48892267002389594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4C0-48D2-A570-A81A15555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41376"/>
        <c:axId val="146867328"/>
      </c:lineChart>
      <c:catAx>
        <c:axId val="14474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6867328"/>
        <c:crosses val="autoZero"/>
        <c:auto val="1"/>
        <c:lblAlgn val="ctr"/>
        <c:lblOffset val="100"/>
        <c:noMultiLvlLbl val="0"/>
      </c:catAx>
      <c:valAx>
        <c:axId val="146867328"/>
        <c:scaling>
          <c:orientation val="minMax"/>
          <c:min val="0.3600000000000000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74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Entrate</a:t>
            </a:r>
            <a:r>
              <a:rPr lang="it-IT" baseline="0"/>
              <a:t> dirette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6 7 8 entrate dettaglio'!$F$58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dettaglio'!$F$59:$F$79</c:f>
              <c:numCache>
                <c:formatCode>_-* #.##0\ _€_-;\-* #.##0\ _€_-;_-* "-"??\ _€_-;_-@_-</c:formatCode>
                <c:ptCount val="21"/>
                <c:pt idx="0">
                  <c:v>5062.4991357464187</c:v>
                </c:pt>
                <c:pt idx="1">
                  <c:v>5271.9757982384108</c:v>
                </c:pt>
                <c:pt idx="2">
                  <c:v>4965.2503259770101</c:v>
                </c:pt>
                <c:pt idx="3">
                  <c:v>4910.6359751280334</c:v>
                </c:pt>
                <c:pt idx="4">
                  <c:v>4811.1641311560243</c:v>
                </c:pt>
                <c:pt idx="5">
                  <c:v>4746.1086927261513</c:v>
                </c:pt>
                <c:pt idx="6">
                  <c:v>5109.0693832711349</c:v>
                </c:pt>
                <c:pt idx="7">
                  <c:v>5274.6482164389527</c:v>
                </c:pt>
                <c:pt idx="8">
                  <c:v>5173.5863717320408</c:v>
                </c:pt>
                <c:pt idx="9">
                  <c:v>5065.7731915228023</c:v>
                </c:pt>
                <c:pt idx="10">
                  <c:v>4506.9032787845053</c:v>
                </c:pt>
                <c:pt idx="11">
                  <c:v>4872.5052634419544</c:v>
                </c:pt>
                <c:pt idx="12">
                  <c:v>5083.8780287316322</c:v>
                </c:pt>
                <c:pt idx="13">
                  <c:v>4996.9144619000554</c:v>
                </c:pt>
                <c:pt idx="14">
                  <c:v>5037.9758174186054</c:v>
                </c:pt>
                <c:pt idx="15">
                  <c:v>5397.745720833941</c:v>
                </c:pt>
                <c:pt idx="16">
                  <c:v>5375.9539875926666</c:v>
                </c:pt>
                <c:pt idx="17">
                  <c:v>5311.8572287174538</c:v>
                </c:pt>
                <c:pt idx="18">
                  <c:v>5558.5488700653132</c:v>
                </c:pt>
                <c:pt idx="19">
                  <c:v>5453.9348230261012</c:v>
                </c:pt>
                <c:pt idx="20">
                  <c:v>5455.3554340372466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63-42BB-BFC2-08D92DC338D7}"/>
            </c:ext>
          </c:extLst>
        </c:ser>
        <c:ser>
          <c:idx val="1"/>
          <c:order val="1"/>
          <c:tx>
            <c:strRef>
              <c:f>'fig 6 7 8 entrate dettaglio'!$G$58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dettaglio'!$G$59:$G$79</c:f>
              <c:numCache>
                <c:formatCode>_-* #.##0\ _€_-;\-* #.##0\ _€_-;_-* "-"??\ _€_-;_-@_-</c:formatCode>
                <c:ptCount val="21"/>
                <c:pt idx="0">
                  <c:v>5317.9068724063818</c:v>
                </c:pt>
                <c:pt idx="1">
                  <c:v>5538.3353194410274</c:v>
                </c:pt>
                <c:pt idx="2">
                  <c:v>5274.5406922212815</c:v>
                </c:pt>
                <c:pt idx="3">
                  <c:v>5264.3250192361038</c:v>
                </c:pt>
                <c:pt idx="4">
                  <c:v>5168.1990876242717</c:v>
                </c:pt>
                <c:pt idx="5">
                  <c:v>5002.1800575607831</c:v>
                </c:pt>
                <c:pt idx="6">
                  <c:v>5495.6771796485973</c:v>
                </c:pt>
                <c:pt idx="7">
                  <c:v>5788.936607507495</c:v>
                </c:pt>
                <c:pt idx="8">
                  <c:v>5622.8018239166149</c:v>
                </c:pt>
                <c:pt idx="9">
                  <c:v>5457.373937761844</c:v>
                </c:pt>
                <c:pt idx="10">
                  <c:v>5310.5169725476771</c:v>
                </c:pt>
                <c:pt idx="11">
                  <c:v>5284.0001736161503</c:v>
                </c:pt>
                <c:pt idx="12">
                  <c:v>5488.0460011969162</c:v>
                </c:pt>
                <c:pt idx="13">
                  <c:v>5432.424263346019</c:v>
                </c:pt>
                <c:pt idx="14">
                  <c:v>5233.2427457234835</c:v>
                </c:pt>
                <c:pt idx="15">
                  <c:v>5572.3187420661761</c:v>
                </c:pt>
                <c:pt idx="16">
                  <c:v>5556.5937952485901</c:v>
                </c:pt>
                <c:pt idx="17">
                  <c:v>5511.1057854278952</c:v>
                </c:pt>
                <c:pt idx="18">
                  <c:v>5737.9564654586065</c:v>
                </c:pt>
                <c:pt idx="19">
                  <c:v>5621.0028552997528</c:v>
                </c:pt>
                <c:pt idx="20">
                  <c:v>5603.0870643848375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63-42BB-BFC2-08D92DC338D7}"/>
            </c:ext>
          </c:extLst>
        </c:ser>
        <c:ser>
          <c:idx val="2"/>
          <c:order val="2"/>
          <c:tx>
            <c:strRef>
              <c:f>'fig 6 7 8 entrate dettaglio'!$H$58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dettaglio'!$H$59:$H$79</c:f>
              <c:numCache>
                <c:formatCode>_-* #.##0\ _€_-;\-* #.##0\ _€_-;_-* "-"??\ _€_-;_-@_-</c:formatCode>
                <c:ptCount val="21"/>
                <c:pt idx="0">
                  <c:v>2051.6246803633512</c:v>
                </c:pt>
                <c:pt idx="1">
                  <c:v>2251.3878495332433</c:v>
                </c:pt>
                <c:pt idx="2">
                  <c:v>2202.7256679795164</c:v>
                </c:pt>
                <c:pt idx="3">
                  <c:v>2200.9592061030871</c:v>
                </c:pt>
                <c:pt idx="4">
                  <c:v>2232.5011101227137</c:v>
                </c:pt>
                <c:pt idx="5">
                  <c:v>2225.2641154125818</c:v>
                </c:pt>
                <c:pt idx="6">
                  <c:v>2392.3980718351067</c:v>
                </c:pt>
                <c:pt idx="7">
                  <c:v>2454.1799554052282</c:v>
                </c:pt>
                <c:pt idx="8">
                  <c:v>2508.1302011434391</c:v>
                </c:pt>
                <c:pt idx="9">
                  <c:v>2567.4134046850431</c:v>
                </c:pt>
                <c:pt idx="10">
                  <c:v>2324.9577951865404</c:v>
                </c:pt>
                <c:pt idx="11">
                  <c:v>2477.2363344369955</c:v>
                </c:pt>
                <c:pt idx="12">
                  <c:v>2738.9682189888099</c:v>
                </c:pt>
                <c:pt idx="13">
                  <c:v>2688.1720395491789</c:v>
                </c:pt>
                <c:pt idx="14">
                  <c:v>2445.6210368966485</c:v>
                </c:pt>
                <c:pt idx="15">
                  <c:v>2628.4869336094271</c:v>
                </c:pt>
                <c:pt idx="16">
                  <c:v>2633.4911763322925</c:v>
                </c:pt>
                <c:pt idx="17">
                  <c:v>2614.6670084937969</c:v>
                </c:pt>
                <c:pt idx="18">
                  <c:v>2742.0175771703439</c:v>
                </c:pt>
                <c:pt idx="19">
                  <c:v>2718.6927461682858</c:v>
                </c:pt>
                <c:pt idx="20">
                  <c:v>2716.3674580940979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63-42BB-BFC2-08D92DC33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94144"/>
        <c:axId val="146869632"/>
      </c:lineChart>
      <c:catAx>
        <c:axId val="474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6869632"/>
        <c:crosses val="autoZero"/>
        <c:auto val="1"/>
        <c:lblAlgn val="ctr"/>
        <c:lblOffset val="100"/>
        <c:noMultiLvlLbl val="0"/>
      </c:catAx>
      <c:valAx>
        <c:axId val="1468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.##0\ _€_-;\-* #.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49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Entrate indirette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6 7 8 entrate dettaglio'!$K$58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dettaglio'!$K$59:$K$79</c:f>
              <c:numCache>
                <c:formatCode>_-* #.##0\ _€_-;\-* #.##0\ _€_-;_-* "-"??\ _€_-;_-@_-</c:formatCode>
                <c:ptCount val="21"/>
                <c:pt idx="0">
                  <c:v>5378.3435378357835</c:v>
                </c:pt>
                <c:pt idx="1">
                  <c:v>5242.8488601265972</c:v>
                </c:pt>
                <c:pt idx="2">
                  <c:v>5047.4819231783449</c:v>
                </c:pt>
                <c:pt idx="3">
                  <c:v>5215.5772811198804</c:v>
                </c:pt>
                <c:pt idx="4">
                  <c:v>5351.7535876661377</c:v>
                </c:pt>
                <c:pt idx="5">
                  <c:v>5064.6754107781635</c:v>
                </c:pt>
                <c:pt idx="6">
                  <c:v>5258.5814075560784</c:v>
                </c:pt>
                <c:pt idx="7">
                  <c:v>5197.1058612961697</c:v>
                </c:pt>
                <c:pt idx="8">
                  <c:v>4917.4196928189876</c:v>
                </c:pt>
                <c:pt idx="9">
                  <c:v>4973.6857107523228</c:v>
                </c:pt>
                <c:pt idx="10">
                  <c:v>4335.4463014996072</c:v>
                </c:pt>
                <c:pt idx="11">
                  <c:v>4961.3194524466016</c:v>
                </c:pt>
                <c:pt idx="12">
                  <c:v>4726.6172191275136</c:v>
                </c:pt>
                <c:pt idx="13">
                  <c:v>4463.001987732132</c:v>
                </c:pt>
                <c:pt idx="14">
                  <c:v>4546.5272226606758</c:v>
                </c:pt>
                <c:pt idx="15">
                  <c:v>4269.7433340462812</c:v>
                </c:pt>
                <c:pt idx="16">
                  <c:v>4408.0934189833315</c:v>
                </c:pt>
                <c:pt idx="17">
                  <c:v>4562.2542566067432</c:v>
                </c:pt>
                <c:pt idx="18">
                  <c:v>4706.4446140506961</c:v>
                </c:pt>
                <c:pt idx="19">
                  <c:v>4708.5309688141879</c:v>
                </c:pt>
                <c:pt idx="20">
                  <c:v>4146.4175763644735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9B-4ECC-94A8-1F89DFA24E39}"/>
            </c:ext>
          </c:extLst>
        </c:ser>
        <c:ser>
          <c:idx val="1"/>
          <c:order val="1"/>
          <c:tx>
            <c:strRef>
              <c:f>'fig 6 7 8 entrate dettaglio'!$L$58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dettaglio'!$L$59:$L$79</c:f>
              <c:numCache>
                <c:formatCode>_-* #.##0\ _€_-;\-* #.##0\ _€_-;_-* "-"??\ _€_-;_-@_-</c:formatCode>
                <c:ptCount val="21"/>
                <c:pt idx="0">
                  <c:v>5303.0988672736657</c:v>
                </c:pt>
                <c:pt idx="1">
                  <c:v>5555.187997729925</c:v>
                </c:pt>
                <c:pt idx="2">
                  <c:v>5093.4559247347233</c:v>
                </c:pt>
                <c:pt idx="3">
                  <c:v>5589.5335308846825</c:v>
                </c:pt>
                <c:pt idx="4">
                  <c:v>5310.1956887670385</c:v>
                </c:pt>
                <c:pt idx="5">
                  <c:v>4812.0112478130814</c:v>
                </c:pt>
                <c:pt idx="6">
                  <c:v>5377.5605122066254</c:v>
                </c:pt>
                <c:pt idx="7">
                  <c:v>5593.9259464738307</c:v>
                </c:pt>
                <c:pt idx="8">
                  <c:v>4978.7636136927158</c:v>
                </c:pt>
                <c:pt idx="9">
                  <c:v>4805.6643040196377</c:v>
                </c:pt>
                <c:pt idx="10">
                  <c:v>5168.2951855661295</c:v>
                </c:pt>
                <c:pt idx="11">
                  <c:v>5226.5912548192618</c:v>
                </c:pt>
                <c:pt idx="12">
                  <c:v>4895.3572461829453</c:v>
                </c:pt>
                <c:pt idx="13">
                  <c:v>5220.7880055023061</c:v>
                </c:pt>
                <c:pt idx="14">
                  <c:v>4899.5286421764386</c:v>
                </c:pt>
                <c:pt idx="15">
                  <c:v>4863.3706759020761</c:v>
                </c:pt>
                <c:pt idx="16">
                  <c:v>4731.2328112728237</c:v>
                </c:pt>
                <c:pt idx="17">
                  <c:v>5039.8875549592231</c:v>
                </c:pt>
                <c:pt idx="18">
                  <c:v>5103.5528831969923</c:v>
                </c:pt>
                <c:pt idx="19">
                  <c:v>5106.1364928632847</c:v>
                </c:pt>
                <c:pt idx="20">
                  <c:v>4468.9999579198939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9B-4ECC-94A8-1F89DFA24E39}"/>
            </c:ext>
          </c:extLst>
        </c:ser>
        <c:ser>
          <c:idx val="2"/>
          <c:order val="2"/>
          <c:tx>
            <c:strRef>
              <c:f>'fig 6 7 8 entrate dettaglio'!$M$58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dettaglio'!$M$59:$M$79</c:f>
              <c:numCache>
                <c:formatCode>_-* #.##0\ _€_-;\-* #.##0\ _€_-;_-* "-"??\ _€_-;_-@_-</c:formatCode>
                <c:ptCount val="21"/>
                <c:pt idx="0">
                  <c:v>3242.5388574672179</c:v>
                </c:pt>
                <c:pt idx="1">
                  <c:v>3301.0822376203696</c:v>
                </c:pt>
                <c:pt idx="2">
                  <c:v>3196.0496756382636</c:v>
                </c:pt>
                <c:pt idx="3">
                  <c:v>3343.2053622898634</c:v>
                </c:pt>
                <c:pt idx="4">
                  <c:v>3588.1866816088227</c:v>
                </c:pt>
                <c:pt idx="5">
                  <c:v>3373.0000980512855</c:v>
                </c:pt>
                <c:pt idx="6">
                  <c:v>3653.8613010268359</c:v>
                </c:pt>
                <c:pt idx="7">
                  <c:v>3562.1852517274201</c:v>
                </c:pt>
                <c:pt idx="8">
                  <c:v>3504.567786351146</c:v>
                </c:pt>
                <c:pt idx="9">
                  <c:v>3248.5210625831028</c:v>
                </c:pt>
                <c:pt idx="10">
                  <c:v>3077.347898933991</c:v>
                </c:pt>
                <c:pt idx="11">
                  <c:v>3295.992131533701</c:v>
                </c:pt>
                <c:pt idx="12">
                  <c:v>3405.1536124415579</c:v>
                </c:pt>
                <c:pt idx="13">
                  <c:v>3075.3890378768056</c:v>
                </c:pt>
                <c:pt idx="14">
                  <c:v>3138.1516566527571</c:v>
                </c:pt>
                <c:pt idx="15">
                  <c:v>3149.2810354662943</c:v>
                </c:pt>
                <c:pt idx="16">
                  <c:v>3200.3259517855217</c:v>
                </c:pt>
                <c:pt idx="17">
                  <c:v>3249.7219625212165</c:v>
                </c:pt>
                <c:pt idx="18">
                  <c:v>3343.0968318731652</c:v>
                </c:pt>
                <c:pt idx="19">
                  <c:v>3362.2422744885985</c:v>
                </c:pt>
                <c:pt idx="20">
                  <c:v>3041.217400275877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9B-4ECC-94A8-1F89DFA24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08704"/>
        <c:axId val="146871936"/>
      </c:lineChart>
      <c:catAx>
        <c:axId val="1456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6871936"/>
        <c:crosses val="autoZero"/>
        <c:auto val="1"/>
        <c:lblAlgn val="ctr"/>
        <c:lblOffset val="100"/>
        <c:noMultiLvlLbl val="0"/>
      </c:catAx>
      <c:valAx>
        <c:axId val="1468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.##0\ _€_-;\-* #.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560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Altri tributi propri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 6 7 8 entrate dettaglio'!$P$58</c:f>
              <c:strCache>
                <c:ptCount val="1"/>
                <c:pt idx="0">
                  <c:v>Piemonte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dettaglio'!$P$59:$P$79</c:f>
              <c:numCache>
                <c:formatCode>_-* #.##0\ _€_-;\-* #.##0\ _€_-;_-* "-"??\ _€_-;_-@_-</c:formatCode>
                <c:ptCount val="21"/>
                <c:pt idx="0">
                  <c:v>729.94461915648162</c:v>
                </c:pt>
                <c:pt idx="1">
                  <c:v>265.20843649178403</c:v>
                </c:pt>
                <c:pt idx="2">
                  <c:v>146.41957055633384</c:v>
                </c:pt>
                <c:pt idx="3">
                  <c:v>92.449556387453555</c:v>
                </c:pt>
                <c:pt idx="4">
                  <c:v>92.149037351496446</c:v>
                </c:pt>
                <c:pt idx="5">
                  <c:v>126.62357784756442</c:v>
                </c:pt>
                <c:pt idx="6">
                  <c:v>125.16067882347286</c:v>
                </c:pt>
                <c:pt idx="7">
                  <c:v>196.50798795142009</c:v>
                </c:pt>
                <c:pt idx="8">
                  <c:v>170.12409106761604</c:v>
                </c:pt>
                <c:pt idx="9">
                  <c:v>141.85799909812772</c:v>
                </c:pt>
                <c:pt idx="10">
                  <c:v>137.26123425597211</c:v>
                </c:pt>
                <c:pt idx="11">
                  <c:v>191.58833183658345</c:v>
                </c:pt>
                <c:pt idx="12">
                  <c:v>314.9660444459596</c:v>
                </c:pt>
                <c:pt idx="13">
                  <c:v>385.01533158747253</c:v>
                </c:pt>
                <c:pt idx="14">
                  <c:v>413.839434415293</c:v>
                </c:pt>
                <c:pt idx="15">
                  <c:v>368.96213335948994</c:v>
                </c:pt>
                <c:pt idx="16">
                  <c:v>358.59177861367948</c:v>
                </c:pt>
                <c:pt idx="17">
                  <c:v>323.63098376755829</c:v>
                </c:pt>
                <c:pt idx="18">
                  <c:v>327.59423175897933</c:v>
                </c:pt>
                <c:pt idx="19">
                  <c:v>315.85287679222256</c:v>
                </c:pt>
                <c:pt idx="20">
                  <c:v>316.04267824360466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33-41D6-85E6-BE025B2546D1}"/>
            </c:ext>
          </c:extLst>
        </c:ser>
        <c:ser>
          <c:idx val="1"/>
          <c:order val="1"/>
          <c:tx>
            <c:strRef>
              <c:f>'fig 6 7 8 entrate dettaglio'!$Q$58</c:f>
              <c:strCache>
                <c:ptCount val="1"/>
                <c:pt idx="0">
                  <c:v>Centro-Nord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dettaglio'!$Q$59:$Q$79</c:f>
              <c:numCache>
                <c:formatCode>_-* #.##0\ _€_-;\-* #.##0\ _€_-;_-* "-"??\ _€_-;_-@_-</c:formatCode>
                <c:ptCount val="21"/>
                <c:pt idx="0">
                  <c:v>193.58231952622535</c:v>
                </c:pt>
                <c:pt idx="1">
                  <c:v>129.61692272196078</c:v>
                </c:pt>
                <c:pt idx="2">
                  <c:v>156.33413278779395</c:v>
                </c:pt>
                <c:pt idx="3">
                  <c:v>120.9987117392064</c:v>
                </c:pt>
                <c:pt idx="4">
                  <c:v>132.60969339532335</c:v>
                </c:pt>
                <c:pt idx="5">
                  <c:v>156.11831340774091</c:v>
                </c:pt>
                <c:pt idx="6">
                  <c:v>151.05390259237336</c:v>
                </c:pt>
                <c:pt idx="7">
                  <c:v>166.89817632036184</c:v>
                </c:pt>
                <c:pt idx="8">
                  <c:v>153.02423291827529</c:v>
                </c:pt>
                <c:pt idx="9">
                  <c:v>140.7996244671894</c:v>
                </c:pt>
                <c:pt idx="10">
                  <c:v>166.32353536981626</c:v>
                </c:pt>
                <c:pt idx="11">
                  <c:v>229.96017213788735</c:v>
                </c:pt>
                <c:pt idx="12">
                  <c:v>350.26365626417191</c:v>
                </c:pt>
                <c:pt idx="13">
                  <c:v>371.70202942191372</c:v>
                </c:pt>
                <c:pt idx="14">
                  <c:v>411.31320280898939</c:v>
                </c:pt>
                <c:pt idx="15">
                  <c:v>353.36912677320828</c:v>
                </c:pt>
                <c:pt idx="16">
                  <c:v>338.69296126419812</c:v>
                </c:pt>
                <c:pt idx="17">
                  <c:v>299.39266198818871</c:v>
                </c:pt>
                <c:pt idx="18">
                  <c:v>305.85733607174569</c:v>
                </c:pt>
                <c:pt idx="19">
                  <c:v>300.00913835854669</c:v>
                </c:pt>
                <c:pt idx="20">
                  <c:v>295.14047829376904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B33-41D6-85E6-BE025B2546D1}"/>
            </c:ext>
          </c:extLst>
        </c:ser>
        <c:ser>
          <c:idx val="2"/>
          <c:order val="2"/>
          <c:tx>
            <c:strRef>
              <c:f>'fig 6 7 8 entrate dettaglio'!$R$58</c:f>
              <c:strCache>
                <c:ptCount val="1"/>
                <c:pt idx="0">
                  <c:v>Mezzogiorno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6 7 8 entrate dettaglio'!$E$59:$E$79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'fig 6 7 8 entrate dettaglio'!$R$59:$R$79</c:f>
              <c:numCache>
                <c:formatCode>_-* #.##0\ _€_-;\-* #.##0\ _€_-;_-* "-"??\ _€_-;_-@_-</c:formatCode>
                <c:ptCount val="21"/>
                <c:pt idx="0">
                  <c:v>85.707558448599542</c:v>
                </c:pt>
                <c:pt idx="1">
                  <c:v>90.456141460220394</c:v>
                </c:pt>
                <c:pt idx="2">
                  <c:v>117.08011441788358</c:v>
                </c:pt>
                <c:pt idx="3">
                  <c:v>107.28213859507315</c:v>
                </c:pt>
                <c:pt idx="4">
                  <c:v>115.73691176484226</c:v>
                </c:pt>
                <c:pt idx="5">
                  <c:v>109.95870584889826</c:v>
                </c:pt>
                <c:pt idx="6">
                  <c:v>109.93598227589423</c:v>
                </c:pt>
                <c:pt idx="7">
                  <c:v>110.22405515489575</c:v>
                </c:pt>
                <c:pt idx="8">
                  <c:v>114.40849822838668</c:v>
                </c:pt>
                <c:pt idx="9">
                  <c:v>102.18662696666625</c:v>
                </c:pt>
                <c:pt idx="10">
                  <c:v>124.9226489828615</c:v>
                </c:pt>
                <c:pt idx="11">
                  <c:v>191.01078551028382</c:v>
                </c:pt>
                <c:pt idx="12">
                  <c:v>278.26221068685373</c:v>
                </c:pt>
                <c:pt idx="13">
                  <c:v>346.37770553526008</c:v>
                </c:pt>
                <c:pt idx="14">
                  <c:v>355.42014437012119</c:v>
                </c:pt>
                <c:pt idx="15">
                  <c:v>301.72953538257377</c:v>
                </c:pt>
                <c:pt idx="16">
                  <c:v>246.20816328162132</c:v>
                </c:pt>
                <c:pt idx="17">
                  <c:v>222.15535675107444</c:v>
                </c:pt>
                <c:pt idx="18">
                  <c:v>223.30036920810588</c:v>
                </c:pt>
                <c:pt idx="19">
                  <c:v>225.46885290095872</c:v>
                </c:pt>
                <c:pt idx="20">
                  <c:v>217.67950904678352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B33-41D6-85E6-BE025B254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40864"/>
        <c:axId val="172761088"/>
      </c:lineChart>
      <c:catAx>
        <c:axId val="14474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2761088"/>
        <c:crosses val="autoZero"/>
        <c:auto val="1"/>
        <c:lblAlgn val="ctr"/>
        <c:lblOffset val="100"/>
        <c:noMultiLvlLbl val="0"/>
      </c:catAx>
      <c:valAx>
        <c:axId val="17276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.##0\ _€_-;\-* #.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4474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13</xdr:row>
      <xdr:rowOff>76200</xdr:rowOff>
    </xdr:from>
    <xdr:to>
      <xdr:col>16</xdr:col>
      <xdr:colOff>361950</xdr:colOff>
      <xdr:row>28</xdr:row>
      <xdr:rowOff>104775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39</xdr:row>
      <xdr:rowOff>104775</xdr:rowOff>
    </xdr:from>
    <xdr:to>
      <xdr:col>17</xdr:col>
      <xdr:colOff>619125</xdr:colOff>
      <xdr:row>54</xdr:row>
      <xdr:rowOff>133350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409575</xdr:colOff>
      <xdr:row>2</xdr:row>
      <xdr:rowOff>9524</xdr:rowOff>
    </xdr:from>
    <xdr:to>
      <xdr:col>26</xdr:col>
      <xdr:colOff>504825</xdr:colOff>
      <xdr:row>19</xdr:row>
      <xdr:rowOff>180974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514350</xdr:colOff>
      <xdr:row>17</xdr:row>
      <xdr:rowOff>95250</xdr:rowOff>
    </xdr:from>
    <xdr:to>
      <xdr:col>25</xdr:col>
      <xdr:colOff>285750</xdr:colOff>
      <xdr:row>32</xdr:row>
      <xdr:rowOff>123825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32</xdr:row>
      <xdr:rowOff>95250</xdr:rowOff>
    </xdr:from>
    <xdr:to>
      <xdr:col>14</xdr:col>
      <xdr:colOff>533400</xdr:colOff>
      <xdr:row>47</xdr:row>
      <xdr:rowOff>123825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476249</xdr:colOff>
      <xdr:row>59</xdr:row>
      <xdr:rowOff>104775</xdr:rowOff>
    </xdr:from>
    <xdr:to>
      <xdr:col>12</xdr:col>
      <xdr:colOff>628649</xdr:colOff>
      <xdr:row>74</xdr:row>
      <xdr:rowOff>133350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59</xdr:row>
      <xdr:rowOff>114300</xdr:rowOff>
    </xdr:from>
    <xdr:to>
      <xdr:col>18</xdr:col>
      <xdr:colOff>57149</xdr:colOff>
      <xdr:row>74</xdr:row>
      <xdr:rowOff>142875</xdr:rowOff>
    </xdr:to>
    <xdr:graphicFrame macro="">
      <xdr:nvGraphicFramePr>
        <xdr:cNvPr id="5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504825</xdr:colOff>
      <xdr:row>72</xdr:row>
      <xdr:rowOff>9525</xdr:rowOff>
    </xdr:from>
    <xdr:to>
      <xdr:col>20</xdr:col>
      <xdr:colOff>171450</xdr:colOff>
      <xdr:row>87</xdr:row>
      <xdr:rowOff>38100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2" sqref="F22"/>
    </sheetView>
  </sheetViews>
  <sheetFormatPr defaultRowHeight="14.25" x14ac:dyDescent="0.2"/>
  <cols>
    <col min="1" max="1" width="9" style="1"/>
  </cols>
  <sheetData>
    <row r="1" spans="1:11" x14ac:dyDescent="0.2">
      <c r="B1" s="4" t="s">
        <v>11</v>
      </c>
      <c r="C1" s="4" t="s">
        <v>12</v>
      </c>
      <c r="D1" s="4" t="s">
        <v>13</v>
      </c>
      <c r="F1" s="4" t="s">
        <v>15</v>
      </c>
    </row>
    <row r="2" spans="1:11" x14ac:dyDescent="0.2">
      <c r="A2" s="2">
        <v>2000</v>
      </c>
      <c r="B2">
        <v>36993866</v>
      </c>
      <c r="C2">
        <v>20850151</v>
      </c>
      <c r="D2">
        <v>4289731</v>
      </c>
      <c r="F2" s="4" t="s">
        <v>11</v>
      </c>
      <c r="G2" s="4" t="s">
        <v>12</v>
      </c>
      <c r="H2" s="4" t="s">
        <v>13</v>
      </c>
    </row>
    <row r="3" spans="1:11" x14ac:dyDescent="0.2">
      <c r="A3" s="2">
        <v>2001</v>
      </c>
      <c r="B3">
        <v>36486400</v>
      </c>
      <c r="C3">
        <v>20507342</v>
      </c>
      <c r="D3">
        <v>4213294</v>
      </c>
      <c r="E3" s="2">
        <v>2001</v>
      </c>
      <c r="F3">
        <f>B3/B2*100-100</f>
        <v>-1.3717571448196253</v>
      </c>
      <c r="G3" s="1">
        <f t="shared" ref="G3:H3" si="0">C3/C2*100-100</f>
        <v>-1.6441559583908969</v>
      </c>
      <c r="H3" s="1">
        <f t="shared" si="0"/>
        <v>-1.781859981430074</v>
      </c>
    </row>
    <row r="4" spans="1:11" x14ac:dyDescent="0.2">
      <c r="A4" s="2">
        <v>2002</v>
      </c>
      <c r="B4">
        <v>36763708</v>
      </c>
      <c r="C4">
        <v>20557362</v>
      </c>
      <c r="D4">
        <v>4231334</v>
      </c>
      <c r="E4" s="2">
        <v>2002</v>
      </c>
      <c r="F4" s="1">
        <f t="shared" ref="F4:F22" si="1">B4/B3*100-100</f>
        <v>0.76003113488860663</v>
      </c>
      <c r="G4" s="1">
        <f t="shared" ref="G4:G22" si="2">C4/C3*100-100</f>
        <v>0.24391264357905129</v>
      </c>
      <c r="H4" s="1">
        <f t="shared" ref="H4:H21" si="3">D4/D3*100-100</f>
        <v>0.42816855410517007</v>
      </c>
    </row>
    <row r="5" spans="1:11" x14ac:dyDescent="0.2">
      <c r="A5" s="2">
        <v>2003</v>
      </c>
      <c r="B5">
        <v>37224613</v>
      </c>
      <c r="C5">
        <v>20663632</v>
      </c>
      <c r="D5">
        <v>4270215</v>
      </c>
      <c r="E5" s="2">
        <v>2003</v>
      </c>
      <c r="F5" s="1">
        <f t="shared" si="1"/>
        <v>1.2536956283082219</v>
      </c>
      <c r="G5" s="1">
        <f t="shared" si="2"/>
        <v>0.51694375961272954</v>
      </c>
      <c r="H5" s="1">
        <f t="shared" si="3"/>
        <v>0.91888279204619039</v>
      </c>
    </row>
    <row r="6" spans="1:11" x14ac:dyDescent="0.2">
      <c r="A6" s="2">
        <v>2004</v>
      </c>
      <c r="B6">
        <v>37715050</v>
      </c>
      <c r="C6">
        <v>20747325</v>
      </c>
      <c r="D6">
        <v>4330172</v>
      </c>
      <c r="E6" s="2">
        <v>2004</v>
      </c>
      <c r="F6" s="1">
        <f t="shared" si="1"/>
        <v>1.3175073170001781</v>
      </c>
      <c r="G6" s="1">
        <f t="shared" si="2"/>
        <v>0.40502560246910946</v>
      </c>
      <c r="H6" s="1">
        <f t="shared" si="3"/>
        <v>1.4040745021035121</v>
      </c>
    </row>
    <row r="7" spans="1:11" x14ac:dyDescent="0.2">
      <c r="A7" s="2">
        <v>2005</v>
      </c>
      <c r="B7">
        <v>37991660</v>
      </c>
      <c r="C7">
        <v>20760051</v>
      </c>
      <c r="D7">
        <v>4341733</v>
      </c>
      <c r="E7" s="2">
        <v>2005</v>
      </c>
      <c r="F7" s="1">
        <f t="shared" si="1"/>
        <v>0.73342074317812944</v>
      </c>
      <c r="G7" s="1">
        <f t="shared" si="2"/>
        <v>6.1338027914430882E-2</v>
      </c>
      <c r="H7" s="1">
        <f t="shared" si="3"/>
        <v>0.26698708503958812</v>
      </c>
    </row>
    <row r="8" spans="1:11" x14ac:dyDescent="0.2">
      <c r="A8" s="2">
        <v>2006</v>
      </c>
      <c r="B8">
        <v>38375666</v>
      </c>
      <c r="C8">
        <v>20755621</v>
      </c>
      <c r="D8">
        <v>4352828</v>
      </c>
      <c r="E8" s="2">
        <v>2006</v>
      </c>
      <c r="F8" s="1">
        <f t="shared" si="1"/>
        <v>1.0107639413492251</v>
      </c>
      <c r="G8" s="1">
        <f t="shared" si="2"/>
        <v>-2.1339061257606318E-2</v>
      </c>
      <c r="H8" s="1">
        <f t="shared" si="3"/>
        <v>0.25554312068476293</v>
      </c>
    </row>
    <row r="9" spans="1:11" x14ac:dyDescent="0.2">
      <c r="A9" s="2">
        <v>2007</v>
      </c>
      <c r="B9">
        <v>38792521</v>
      </c>
      <c r="C9">
        <v>20826769</v>
      </c>
      <c r="D9">
        <v>4401266</v>
      </c>
      <c r="E9" s="2">
        <v>2007</v>
      </c>
      <c r="F9" s="1">
        <f t="shared" si="1"/>
        <v>1.0862482490857701</v>
      </c>
      <c r="G9" s="1">
        <f t="shared" si="2"/>
        <v>0.34278906904303597</v>
      </c>
      <c r="H9" s="1">
        <f t="shared" si="3"/>
        <v>1.1127937975035991</v>
      </c>
    </row>
    <row r="10" spans="1:11" x14ac:dyDescent="0.2">
      <c r="A10" s="2">
        <v>2008</v>
      </c>
      <c r="B10">
        <v>39188824</v>
      </c>
      <c r="C10">
        <v>20856244</v>
      </c>
      <c r="D10">
        <v>4432571</v>
      </c>
      <c r="E10" s="2">
        <v>2008</v>
      </c>
      <c r="F10" s="1">
        <f t="shared" si="1"/>
        <v>1.0215964051421196</v>
      </c>
      <c r="G10" s="1">
        <f t="shared" si="2"/>
        <v>0.14152459270087547</v>
      </c>
      <c r="H10" s="1">
        <f t="shared" si="3"/>
        <v>0.71127262019609816</v>
      </c>
    </row>
    <row r="11" spans="1:11" x14ac:dyDescent="0.2">
      <c r="A11" s="2">
        <v>2009</v>
      </c>
      <c r="B11">
        <v>39458899</v>
      </c>
      <c r="C11">
        <v>20881429</v>
      </c>
      <c r="D11">
        <v>4446230</v>
      </c>
      <c r="E11" s="2">
        <v>2009</v>
      </c>
      <c r="F11" s="1">
        <f t="shared" si="1"/>
        <v>0.68916331860329194</v>
      </c>
      <c r="G11" s="1">
        <f t="shared" si="2"/>
        <v>0.12075520405304019</v>
      </c>
      <c r="H11" s="1">
        <f t="shared" si="3"/>
        <v>0.30815073238532875</v>
      </c>
    </row>
    <row r="12" spans="1:11" x14ac:dyDescent="0.2">
      <c r="A12" s="3">
        <v>2010</v>
      </c>
      <c r="B12">
        <v>39713583</v>
      </c>
      <c r="C12">
        <v>20912859</v>
      </c>
      <c r="D12">
        <v>4457335</v>
      </c>
      <c r="E12" s="3">
        <v>2010</v>
      </c>
      <c r="F12" s="1">
        <f t="shared" si="1"/>
        <v>0.64544122227027856</v>
      </c>
      <c r="G12" s="1">
        <f t="shared" si="2"/>
        <v>0.15051651876889593</v>
      </c>
      <c r="H12" s="1">
        <f t="shared" si="3"/>
        <v>0.24976215805301649</v>
      </c>
    </row>
    <row r="13" spans="1:11" x14ac:dyDescent="0.2">
      <c r="A13" s="2">
        <v>2011</v>
      </c>
      <c r="B13">
        <v>38786470</v>
      </c>
      <c r="C13">
        <v>20607737</v>
      </c>
      <c r="D13">
        <v>4357663</v>
      </c>
      <c r="E13" s="2">
        <v>2011</v>
      </c>
      <c r="F13" s="1">
        <f t="shared" si="1"/>
        <v>-2.3344985014321082</v>
      </c>
      <c r="G13" s="1">
        <f t="shared" si="2"/>
        <v>-1.4590161966854964</v>
      </c>
      <c r="H13" s="1">
        <f t="shared" si="3"/>
        <v>-2.2361343717714703</v>
      </c>
      <c r="K13" s="4" t="s">
        <v>14</v>
      </c>
    </row>
    <row r="14" spans="1:11" x14ac:dyDescent="0.2">
      <c r="A14" s="2">
        <v>2012</v>
      </c>
      <c r="B14">
        <v>39064083</v>
      </c>
      <c r="C14">
        <v>20621144</v>
      </c>
      <c r="D14">
        <v>4374052</v>
      </c>
      <c r="E14" s="2">
        <v>2012</v>
      </c>
      <c r="F14" s="1">
        <f t="shared" si="1"/>
        <v>0.71574701178013811</v>
      </c>
      <c r="G14" s="1">
        <f t="shared" si="2"/>
        <v>6.5058089590337431E-2</v>
      </c>
      <c r="H14" s="1">
        <f t="shared" si="3"/>
        <v>0.37609608636554981</v>
      </c>
    </row>
    <row r="15" spans="1:11" x14ac:dyDescent="0.2">
      <c r="A15" s="2">
        <v>2013</v>
      </c>
      <c r="B15">
        <v>39856053</v>
      </c>
      <c r="C15">
        <v>20926615</v>
      </c>
      <c r="D15">
        <v>4436798</v>
      </c>
      <c r="E15" s="2">
        <v>2013</v>
      </c>
      <c r="F15" s="1">
        <f t="shared" si="1"/>
        <v>2.0273610415992636</v>
      </c>
      <c r="G15" s="1">
        <f t="shared" si="2"/>
        <v>1.4813484644692778</v>
      </c>
      <c r="H15" s="1">
        <f t="shared" si="3"/>
        <v>1.4345051224813972</v>
      </c>
    </row>
    <row r="16" spans="1:11" x14ac:dyDescent="0.2">
      <c r="A16" s="2">
        <v>2014</v>
      </c>
      <c r="B16">
        <v>39890440</v>
      </c>
      <c r="C16">
        <v>20905172</v>
      </c>
      <c r="D16">
        <v>4424467</v>
      </c>
      <c r="E16" s="2">
        <v>2014</v>
      </c>
      <c r="F16" s="1">
        <f t="shared" si="1"/>
        <v>8.6277986432833131E-2</v>
      </c>
      <c r="G16" s="1">
        <f t="shared" si="2"/>
        <v>-0.10246759927488824</v>
      </c>
      <c r="H16" s="1">
        <f t="shared" si="3"/>
        <v>-0.27792565719691709</v>
      </c>
    </row>
    <row r="17" spans="1:8" x14ac:dyDescent="0.2">
      <c r="A17" s="2">
        <v>2015</v>
      </c>
      <c r="B17">
        <v>39822381</v>
      </c>
      <c r="C17">
        <v>20843170</v>
      </c>
      <c r="D17">
        <v>4404246</v>
      </c>
      <c r="E17" s="2">
        <v>2015</v>
      </c>
      <c r="F17" s="1">
        <f t="shared" si="1"/>
        <v>-0.17061481397547595</v>
      </c>
      <c r="G17" s="1">
        <f t="shared" si="2"/>
        <v>-0.29658689246852532</v>
      </c>
      <c r="H17" s="1">
        <f t="shared" si="3"/>
        <v>-0.45702680119435968</v>
      </c>
    </row>
    <row r="18" spans="1:8" x14ac:dyDescent="0.2">
      <c r="A18" s="2">
        <v>2016</v>
      </c>
      <c r="B18">
        <v>39808508</v>
      </c>
      <c r="C18">
        <v>20780937</v>
      </c>
      <c r="D18">
        <v>4392526</v>
      </c>
      <c r="E18" s="2">
        <v>2016</v>
      </c>
      <c r="F18" s="1">
        <f t="shared" si="1"/>
        <v>-3.4837193687636159E-2</v>
      </c>
      <c r="G18" s="1">
        <f t="shared" si="2"/>
        <v>-0.29857742368363915</v>
      </c>
      <c r="H18" s="1">
        <f t="shared" si="3"/>
        <v>-0.26610684325989098</v>
      </c>
    </row>
    <row r="19" spans="1:8" x14ac:dyDescent="0.2">
      <c r="A19" s="2">
        <v>2017</v>
      </c>
      <c r="B19">
        <v>39786212</v>
      </c>
      <c r="C19">
        <v>20697761</v>
      </c>
      <c r="D19">
        <v>4375865</v>
      </c>
      <c r="E19" s="2">
        <v>2017</v>
      </c>
      <c r="F19" s="1">
        <f t="shared" si="1"/>
        <v>-5.6008127709787914E-2</v>
      </c>
      <c r="G19" s="1">
        <f t="shared" si="2"/>
        <v>-0.40025144198261842</v>
      </c>
      <c r="H19" s="1">
        <f t="shared" si="3"/>
        <v>-0.37930338943924369</v>
      </c>
    </row>
    <row r="20" spans="1:8" x14ac:dyDescent="0.2">
      <c r="A20" s="2">
        <v>2018</v>
      </c>
      <c r="B20">
        <v>39495006</v>
      </c>
      <c r="C20">
        <v>20321667</v>
      </c>
      <c r="D20">
        <v>4328565</v>
      </c>
      <c r="E20" s="2">
        <v>2018</v>
      </c>
      <c r="F20" s="1">
        <f t="shared" si="1"/>
        <v>-0.73192692986204122</v>
      </c>
      <c r="G20" s="1">
        <f t="shared" si="2"/>
        <v>-1.8170757696931616</v>
      </c>
      <c r="H20" s="1">
        <f t="shared" si="3"/>
        <v>-1.0809291420096372</v>
      </c>
    </row>
    <row r="21" spans="1:8" x14ac:dyDescent="0.2">
      <c r="A21" s="3">
        <v>2019</v>
      </c>
      <c r="B21">
        <v>39447308</v>
      </c>
      <c r="C21">
        <v>20194180</v>
      </c>
      <c r="D21">
        <v>4311217</v>
      </c>
      <c r="E21" s="3">
        <v>2019</v>
      </c>
      <c r="F21" s="1">
        <f t="shared" si="1"/>
        <v>-0.12076969933869464</v>
      </c>
      <c r="G21" s="1">
        <f t="shared" si="2"/>
        <v>-0.62734518777421044</v>
      </c>
      <c r="H21" s="1">
        <f t="shared" si="3"/>
        <v>-0.40077947310483353</v>
      </c>
    </row>
    <row r="22" spans="1:8" x14ac:dyDescent="0.2">
      <c r="A22" s="3">
        <v>2020</v>
      </c>
      <c r="B22">
        <v>39273390</v>
      </c>
      <c r="C22">
        <v>19962823</v>
      </c>
      <c r="D22">
        <v>4274945</v>
      </c>
      <c r="E22" s="3">
        <v>2020</v>
      </c>
      <c r="F22" s="1">
        <f t="shared" si="1"/>
        <v>-0.44088686609488548</v>
      </c>
      <c r="G22" s="1">
        <f t="shared" si="2"/>
        <v>-1.1456617698762699</v>
      </c>
      <c r="H22" s="1">
        <f>D22/D21*100-100</f>
        <v>-0.84134015986668942</v>
      </c>
    </row>
    <row r="24" spans="1:8" x14ac:dyDescent="0.2">
      <c r="C24">
        <f>D22/B22</f>
        <v>0.10885092934427101</v>
      </c>
    </row>
  </sheetData>
  <sortState ref="A2:D22">
    <sortCondition ref="A2:A2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topLeftCell="D13" workbookViewId="0">
      <selection activeCell="M40" sqref="M40"/>
    </sheetView>
  </sheetViews>
  <sheetFormatPr defaultRowHeight="14.25" x14ac:dyDescent="0.2"/>
  <cols>
    <col min="7" max="7" width="9.875" bestFit="1" customWidth="1"/>
  </cols>
  <sheetData>
    <row r="1" spans="1:23" x14ac:dyDescent="0.2">
      <c r="A1" t="e">
        <v>#NAME?</v>
      </c>
    </row>
    <row r="2" spans="1:23" x14ac:dyDescent="0.2">
      <c r="A2" t="s">
        <v>16</v>
      </c>
    </row>
    <row r="3" spans="1:23" x14ac:dyDescent="0.2">
      <c r="A3" t="s">
        <v>17</v>
      </c>
      <c r="B3" t="s">
        <v>18</v>
      </c>
    </row>
    <row r="4" spans="1:23" x14ac:dyDescent="0.2">
      <c r="A4" t="s">
        <v>19</v>
      </c>
      <c r="B4" t="s">
        <v>20</v>
      </c>
    </row>
    <row r="5" spans="1:23" x14ac:dyDescent="0.2">
      <c r="A5" t="s">
        <v>21</v>
      </c>
      <c r="B5" t="s">
        <v>22</v>
      </c>
    </row>
    <row r="6" spans="1:23" x14ac:dyDescent="0.2">
      <c r="A6" t="s">
        <v>23</v>
      </c>
      <c r="B6" t="s">
        <v>24</v>
      </c>
    </row>
    <row r="7" spans="1:23" x14ac:dyDescent="0.2"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  <c r="H7" t="s">
        <v>31</v>
      </c>
      <c r="I7" t="s">
        <v>32</v>
      </c>
      <c r="J7" t="s">
        <v>33</v>
      </c>
      <c r="K7" t="s">
        <v>34</v>
      </c>
      <c r="L7" t="s">
        <v>10</v>
      </c>
      <c r="M7" t="s">
        <v>9</v>
      </c>
      <c r="N7" t="s">
        <v>8</v>
      </c>
      <c r="O7" t="s">
        <v>7</v>
      </c>
      <c r="P7" t="s">
        <v>6</v>
      </c>
      <c r="Q7" t="s">
        <v>5</v>
      </c>
      <c r="R7" t="s">
        <v>4</v>
      </c>
      <c r="S7" t="s">
        <v>3</v>
      </c>
      <c r="T7" t="s">
        <v>2</v>
      </c>
      <c r="U7" t="s">
        <v>1</v>
      </c>
      <c r="V7" t="s">
        <v>0</v>
      </c>
      <c r="W7" t="s">
        <v>35</v>
      </c>
    </row>
    <row r="8" spans="1:23" x14ac:dyDescent="0.2">
      <c r="A8" s="4" t="s">
        <v>36</v>
      </c>
      <c r="B8">
        <v>1660303.9</v>
      </c>
      <c r="C8">
        <v>1692702.6</v>
      </c>
      <c r="D8">
        <v>1697001.1</v>
      </c>
      <c r="E8">
        <v>1699353.6000000001</v>
      </c>
      <c r="F8">
        <v>1723545.5</v>
      </c>
      <c r="G8">
        <v>1737641.5</v>
      </c>
      <c r="H8">
        <v>1768756.4</v>
      </c>
      <c r="I8">
        <v>1795059.1</v>
      </c>
      <c r="J8">
        <v>1777790.4</v>
      </c>
      <c r="K8">
        <v>1683906.4</v>
      </c>
      <c r="L8">
        <v>1712756.7</v>
      </c>
      <c r="M8">
        <v>1724871.6</v>
      </c>
      <c r="N8">
        <v>1673454.9</v>
      </c>
      <c r="O8">
        <v>1642645.5</v>
      </c>
      <c r="P8">
        <v>1642570.8</v>
      </c>
      <c r="Q8">
        <v>1655355</v>
      </c>
      <c r="R8">
        <v>1676766.4</v>
      </c>
      <c r="S8">
        <v>1704732.5</v>
      </c>
      <c r="T8">
        <v>1720515.2</v>
      </c>
      <c r="U8">
        <v>1728828.7</v>
      </c>
      <c r="V8">
        <v>1572543.4</v>
      </c>
      <c r="W8">
        <v>1678490</v>
      </c>
    </row>
    <row r="9" spans="1:23" x14ac:dyDescent="0.2">
      <c r="A9" s="4" t="s">
        <v>37</v>
      </c>
      <c r="B9">
        <v>1251810.1000000001</v>
      </c>
      <c r="C9">
        <v>1277161.7</v>
      </c>
      <c r="D9">
        <v>1283439.1000000001</v>
      </c>
      <c r="E9">
        <v>1288224</v>
      </c>
      <c r="F9">
        <v>1310470.1000000001</v>
      </c>
      <c r="G9">
        <v>1322320.1000000001</v>
      </c>
      <c r="H9">
        <v>1346905.4</v>
      </c>
      <c r="I9">
        <v>1370161.9</v>
      </c>
      <c r="J9">
        <v>1360029.9</v>
      </c>
      <c r="K9">
        <v>1285292.8</v>
      </c>
      <c r="L9">
        <v>1316500.2</v>
      </c>
      <c r="M9">
        <v>1330112.7</v>
      </c>
      <c r="N9">
        <v>1287250.1000000001</v>
      </c>
      <c r="O9">
        <v>1267643.5</v>
      </c>
      <c r="P9">
        <v>1271140.6000000001</v>
      </c>
      <c r="Q9">
        <v>1278809.3</v>
      </c>
      <c r="R9">
        <v>1299212.5</v>
      </c>
      <c r="S9">
        <v>1324116.8</v>
      </c>
      <c r="T9">
        <v>1339510.7</v>
      </c>
      <c r="U9">
        <v>1346881.4</v>
      </c>
      <c r="V9">
        <v>1223535.3999999999</v>
      </c>
      <c r="W9">
        <v>1308452</v>
      </c>
    </row>
    <row r="10" spans="1:23" x14ac:dyDescent="0.2">
      <c r="A10" s="4" t="s">
        <v>13</v>
      </c>
      <c r="B10">
        <v>132225.9</v>
      </c>
      <c r="C10">
        <v>134396.5</v>
      </c>
      <c r="D10">
        <v>134386.29999999999</v>
      </c>
      <c r="E10">
        <v>135261.1</v>
      </c>
      <c r="F10">
        <v>137039.1</v>
      </c>
      <c r="G10">
        <v>138542.20000000001</v>
      </c>
      <c r="H10">
        <v>141029.6</v>
      </c>
      <c r="I10">
        <v>142160.9</v>
      </c>
      <c r="J10">
        <v>139333.79999999999</v>
      </c>
      <c r="K10">
        <v>127621.4</v>
      </c>
      <c r="L10">
        <v>132224.70000000001</v>
      </c>
      <c r="M10">
        <v>133596.29999999999</v>
      </c>
      <c r="N10">
        <v>127080.4</v>
      </c>
      <c r="O10">
        <v>126991.8</v>
      </c>
      <c r="P10">
        <v>125576</v>
      </c>
      <c r="Q10">
        <v>127078.3</v>
      </c>
      <c r="R10">
        <v>128671.4</v>
      </c>
      <c r="S10">
        <v>132447.29999999999</v>
      </c>
      <c r="T10">
        <v>133724.20000000001</v>
      </c>
      <c r="U10">
        <v>133115.6</v>
      </c>
      <c r="V10">
        <v>120196.8</v>
      </c>
      <c r="W10">
        <v>128694.9</v>
      </c>
    </row>
    <row r="11" spans="1:23" x14ac:dyDescent="0.2">
      <c r="A11" s="4" t="s">
        <v>12</v>
      </c>
      <c r="B11">
        <v>407368</v>
      </c>
      <c r="C11">
        <v>414684.2</v>
      </c>
      <c r="D11">
        <v>412878.5</v>
      </c>
      <c r="E11">
        <v>410239.7</v>
      </c>
      <c r="F11">
        <v>411886.4</v>
      </c>
      <c r="G11">
        <v>414171.9</v>
      </c>
      <c r="H11">
        <v>420611.6</v>
      </c>
      <c r="I11">
        <v>423606.6</v>
      </c>
      <c r="J11">
        <v>416399.1</v>
      </c>
      <c r="K11">
        <v>397372.7</v>
      </c>
      <c r="L11">
        <v>395117.9</v>
      </c>
      <c r="M11">
        <v>393491.3</v>
      </c>
      <c r="N11">
        <v>384996</v>
      </c>
      <c r="O11">
        <v>373686.5</v>
      </c>
      <c r="P11">
        <v>370178.1</v>
      </c>
      <c r="Q11">
        <v>375394.8</v>
      </c>
      <c r="R11">
        <v>375997.5</v>
      </c>
      <c r="S11">
        <v>378882.9</v>
      </c>
      <c r="T11">
        <v>379265.3</v>
      </c>
      <c r="U11">
        <v>380419</v>
      </c>
      <c r="V11">
        <v>347477.3</v>
      </c>
      <c r="W11">
        <v>368428.6</v>
      </c>
    </row>
    <row r="13" spans="1:23" x14ac:dyDescent="0.2">
      <c r="B13" t="s">
        <v>36</v>
      </c>
      <c r="C13" t="s">
        <v>37</v>
      </c>
      <c r="D13" t="s">
        <v>13</v>
      </c>
      <c r="E13" t="s">
        <v>12</v>
      </c>
      <c r="K13" s="4"/>
    </row>
    <row r="14" spans="1:23" x14ac:dyDescent="0.2">
      <c r="A14" t="s">
        <v>25</v>
      </c>
      <c r="B14">
        <v>1660303.9</v>
      </c>
      <c r="C14">
        <v>1251810.1000000001</v>
      </c>
      <c r="D14">
        <v>132225.9</v>
      </c>
      <c r="E14">
        <v>407368</v>
      </c>
      <c r="F14" s="1"/>
      <c r="G14" s="1" t="s">
        <v>36</v>
      </c>
      <c r="H14" s="1" t="s">
        <v>37</v>
      </c>
      <c r="I14" s="1" t="s">
        <v>13</v>
      </c>
      <c r="J14" s="1" t="s">
        <v>12</v>
      </c>
      <c r="M14" t="s">
        <v>37</v>
      </c>
      <c r="N14" t="s">
        <v>13</v>
      </c>
      <c r="O14" t="s">
        <v>12</v>
      </c>
    </row>
    <row r="15" spans="1:23" x14ac:dyDescent="0.2">
      <c r="A15" t="s">
        <v>26</v>
      </c>
      <c r="B15">
        <v>1692702.6</v>
      </c>
      <c r="C15">
        <v>1277161.7</v>
      </c>
      <c r="D15">
        <v>134396.5</v>
      </c>
      <c r="E15">
        <v>414684.2</v>
      </c>
      <c r="F15" s="1" t="s">
        <v>26</v>
      </c>
      <c r="G15" s="1">
        <f t="shared" ref="G15:G35" si="0">B15/B14*100-100</f>
        <v>1.9513716735833952</v>
      </c>
      <c r="H15" s="1">
        <f t="shared" ref="H15:H35" si="1">C15/C14*100-100</f>
        <v>2.0251953551101707</v>
      </c>
      <c r="I15" s="1">
        <f t="shared" ref="I15:I35" si="2">D15/D14*100-100</f>
        <v>1.6415845912185318</v>
      </c>
      <c r="J15" s="1">
        <f t="shared" ref="J15:J35" si="3">E15/E14*100-100</f>
        <v>1.7959682645666959</v>
      </c>
      <c r="L15" t="s">
        <v>26</v>
      </c>
      <c r="M15">
        <v>2.0251953551101707</v>
      </c>
      <c r="N15">
        <v>1.6415845912185318</v>
      </c>
      <c r="O15">
        <v>1.7959682645666959</v>
      </c>
    </row>
    <row r="16" spans="1:23" x14ac:dyDescent="0.2">
      <c r="A16" t="s">
        <v>27</v>
      </c>
      <c r="B16">
        <v>1697001.1</v>
      </c>
      <c r="C16">
        <v>1283439.1000000001</v>
      </c>
      <c r="D16">
        <v>134386.29999999999</v>
      </c>
      <c r="E16">
        <v>412878.5</v>
      </c>
      <c r="F16" s="1" t="s">
        <v>27</v>
      </c>
      <c r="G16" s="1">
        <f t="shared" si="0"/>
        <v>0.25394301397068375</v>
      </c>
      <c r="H16" s="1">
        <f t="shared" si="1"/>
        <v>0.49151176393718288</v>
      </c>
      <c r="I16" s="1">
        <f t="shared" si="2"/>
        <v>-7.5894833570941955E-3</v>
      </c>
      <c r="J16" s="1">
        <f t="shared" si="3"/>
        <v>-0.43543978767456792</v>
      </c>
      <c r="L16" t="s">
        <v>27</v>
      </c>
      <c r="M16">
        <v>0.49151176393718288</v>
      </c>
      <c r="N16">
        <v>-7.5894833570941955E-3</v>
      </c>
      <c r="O16">
        <v>-0.43543978767456792</v>
      </c>
    </row>
    <row r="17" spans="1:15" x14ac:dyDescent="0.2">
      <c r="A17" t="s">
        <v>28</v>
      </c>
      <c r="B17">
        <v>1699353.6000000001</v>
      </c>
      <c r="C17">
        <v>1288224</v>
      </c>
      <c r="D17">
        <v>135261.1</v>
      </c>
      <c r="E17">
        <v>410239.7</v>
      </c>
      <c r="F17" s="1" t="s">
        <v>28</v>
      </c>
      <c r="G17" s="1">
        <f t="shared" si="0"/>
        <v>0.13862689894543223</v>
      </c>
      <c r="H17" s="1">
        <f t="shared" si="1"/>
        <v>0.37281862458451087</v>
      </c>
      <c r="I17" s="1">
        <f t="shared" si="2"/>
        <v>0.65095921236020615</v>
      </c>
      <c r="J17" s="1">
        <f t="shared" si="3"/>
        <v>-0.63912264746166159</v>
      </c>
      <c r="L17" t="s">
        <v>28</v>
      </c>
      <c r="M17">
        <v>0.37281862458451087</v>
      </c>
      <c r="N17">
        <v>0.65095921236020615</v>
      </c>
      <c r="O17">
        <v>-0.63912264746166159</v>
      </c>
    </row>
    <row r="18" spans="1:15" x14ac:dyDescent="0.2">
      <c r="A18" t="s">
        <v>29</v>
      </c>
      <c r="B18">
        <v>1723545.5</v>
      </c>
      <c r="C18">
        <v>1310470.1000000001</v>
      </c>
      <c r="D18">
        <v>137039.1</v>
      </c>
      <c r="E18">
        <v>411886.4</v>
      </c>
      <c r="F18" s="1" t="s">
        <v>29</v>
      </c>
      <c r="G18" s="1">
        <f t="shared" si="0"/>
        <v>1.4235942419517471</v>
      </c>
      <c r="H18" s="1">
        <f t="shared" si="1"/>
        <v>1.7268813498273659</v>
      </c>
      <c r="I18" s="1">
        <f t="shared" si="2"/>
        <v>1.3144947069039006</v>
      </c>
      <c r="J18" s="1">
        <f t="shared" si="3"/>
        <v>0.40139947450235525</v>
      </c>
      <c r="L18" t="s">
        <v>29</v>
      </c>
      <c r="M18">
        <v>1.7268813498273659</v>
      </c>
      <c r="N18">
        <v>1.3144947069039006</v>
      </c>
      <c r="O18">
        <v>0.40139947450235525</v>
      </c>
    </row>
    <row r="19" spans="1:15" x14ac:dyDescent="0.2">
      <c r="A19" t="s">
        <v>30</v>
      </c>
      <c r="B19">
        <v>1737641.5</v>
      </c>
      <c r="C19">
        <v>1322320.1000000001</v>
      </c>
      <c r="D19">
        <v>138542.20000000001</v>
      </c>
      <c r="E19">
        <v>414171.9</v>
      </c>
      <c r="F19" s="1" t="s">
        <v>30</v>
      </c>
      <c r="G19" s="1">
        <f t="shared" si="0"/>
        <v>0.81784902110213409</v>
      </c>
      <c r="H19" s="1">
        <f t="shared" si="1"/>
        <v>0.90425565604282099</v>
      </c>
      <c r="I19" s="1">
        <f t="shared" si="2"/>
        <v>1.0968402448644241</v>
      </c>
      <c r="J19" s="1">
        <f t="shared" si="3"/>
        <v>0.55488600740399363</v>
      </c>
      <c r="L19" t="s">
        <v>30</v>
      </c>
      <c r="M19">
        <v>0.90425565604282099</v>
      </c>
      <c r="N19">
        <v>1.0968402448644241</v>
      </c>
      <c r="O19">
        <v>0.55488600740399363</v>
      </c>
    </row>
    <row r="20" spans="1:15" x14ac:dyDescent="0.2">
      <c r="A20" t="s">
        <v>31</v>
      </c>
      <c r="B20">
        <v>1768756.4</v>
      </c>
      <c r="C20">
        <v>1346905.4</v>
      </c>
      <c r="D20">
        <v>141029.6</v>
      </c>
      <c r="E20">
        <v>420611.6</v>
      </c>
      <c r="F20" s="1" t="s">
        <v>31</v>
      </c>
      <c r="G20" s="1">
        <f t="shared" si="0"/>
        <v>1.7906397838679595</v>
      </c>
      <c r="H20" s="1">
        <f t="shared" si="1"/>
        <v>1.8592548052472182</v>
      </c>
      <c r="I20" s="1">
        <f t="shared" si="2"/>
        <v>1.7954096297012541</v>
      </c>
      <c r="J20" s="1">
        <f t="shared" si="3"/>
        <v>1.5548374962183402</v>
      </c>
      <c r="L20" t="s">
        <v>31</v>
      </c>
      <c r="M20">
        <v>1.8592548052472182</v>
      </c>
      <c r="N20">
        <v>1.7954096297012541</v>
      </c>
      <c r="O20">
        <v>1.5548374962183402</v>
      </c>
    </row>
    <row r="21" spans="1:15" x14ac:dyDescent="0.2">
      <c r="A21" t="s">
        <v>32</v>
      </c>
      <c r="B21">
        <v>1795059.1</v>
      </c>
      <c r="C21">
        <v>1370161.9</v>
      </c>
      <c r="D21">
        <v>142160.9</v>
      </c>
      <c r="E21">
        <v>423606.6</v>
      </c>
      <c r="F21" s="1" t="s">
        <v>32</v>
      </c>
      <c r="G21" s="1">
        <f t="shared" si="0"/>
        <v>1.487073064442356</v>
      </c>
      <c r="H21" s="1">
        <f t="shared" si="1"/>
        <v>1.7266617239785234</v>
      </c>
      <c r="I21" s="1">
        <f t="shared" si="2"/>
        <v>0.80217202629802387</v>
      </c>
      <c r="J21" s="1">
        <f t="shared" si="3"/>
        <v>0.71205834551399505</v>
      </c>
      <c r="L21" t="s">
        <v>32</v>
      </c>
      <c r="M21">
        <v>1.7266617239785234</v>
      </c>
      <c r="N21">
        <v>0.80217202629802387</v>
      </c>
      <c r="O21">
        <v>0.71205834551399505</v>
      </c>
    </row>
    <row r="22" spans="1:15" x14ac:dyDescent="0.2">
      <c r="A22" t="s">
        <v>33</v>
      </c>
      <c r="B22">
        <v>1777790.4</v>
      </c>
      <c r="C22">
        <v>1360029.9</v>
      </c>
      <c r="D22">
        <v>139333.79999999999</v>
      </c>
      <c r="E22">
        <v>416399.1</v>
      </c>
      <c r="F22" s="1" t="s">
        <v>33</v>
      </c>
      <c r="G22" s="1">
        <f t="shared" si="0"/>
        <v>-0.96201289417156488</v>
      </c>
      <c r="H22" s="1">
        <f t="shared" si="1"/>
        <v>-0.73947465624317488</v>
      </c>
      <c r="I22" s="1">
        <f t="shared" si="2"/>
        <v>-1.9886621426848023</v>
      </c>
      <c r="J22" s="1">
        <f t="shared" si="3"/>
        <v>-1.7014607421130847</v>
      </c>
      <c r="L22" t="s">
        <v>33</v>
      </c>
      <c r="M22">
        <v>-0.73947465624317488</v>
      </c>
      <c r="N22">
        <v>-1.9886621426848023</v>
      </c>
      <c r="O22">
        <v>-1.7014607421130847</v>
      </c>
    </row>
    <row r="23" spans="1:15" x14ac:dyDescent="0.2">
      <c r="A23" t="s">
        <v>34</v>
      </c>
      <c r="B23">
        <v>1683906.4</v>
      </c>
      <c r="C23">
        <v>1285292.8</v>
      </c>
      <c r="D23">
        <v>127621.4</v>
      </c>
      <c r="E23">
        <v>397372.7</v>
      </c>
      <c r="F23" s="1" t="s">
        <v>34</v>
      </c>
      <c r="G23" s="1">
        <f t="shared" si="0"/>
        <v>-5.2809375053437009</v>
      </c>
      <c r="H23" s="1">
        <f t="shared" si="1"/>
        <v>-5.4952541852204746</v>
      </c>
      <c r="I23" s="1">
        <f t="shared" si="2"/>
        <v>-8.4060005540651304</v>
      </c>
      <c r="J23" s="1">
        <f t="shared" si="3"/>
        <v>-4.5692702025532697</v>
      </c>
      <c r="L23" t="s">
        <v>34</v>
      </c>
      <c r="M23">
        <v>-5.4952541852204746</v>
      </c>
      <c r="N23">
        <v>-8.4060005540651304</v>
      </c>
      <c r="O23">
        <v>-4.5692702025532697</v>
      </c>
    </row>
    <row r="24" spans="1:15" x14ac:dyDescent="0.2">
      <c r="A24" t="s">
        <v>10</v>
      </c>
      <c r="B24">
        <v>1712756.7</v>
      </c>
      <c r="C24">
        <v>1316500.2</v>
      </c>
      <c r="D24">
        <v>132224.70000000001</v>
      </c>
      <c r="E24">
        <v>395117.9</v>
      </c>
      <c r="F24" s="1" t="s">
        <v>10</v>
      </c>
      <c r="G24" s="1">
        <f t="shared" si="0"/>
        <v>1.7132959409145343</v>
      </c>
      <c r="H24" s="1">
        <f t="shared" si="1"/>
        <v>2.4280381870963623</v>
      </c>
      <c r="I24" s="1">
        <f t="shared" si="2"/>
        <v>3.6069969456533215</v>
      </c>
      <c r="J24" s="1">
        <f t="shared" si="3"/>
        <v>-0.56742700240857857</v>
      </c>
      <c r="L24" t="s">
        <v>10</v>
      </c>
      <c r="M24">
        <v>2.4280381870963623</v>
      </c>
      <c r="N24">
        <v>3.6069969456533215</v>
      </c>
      <c r="O24">
        <v>-0.56742700240857857</v>
      </c>
    </row>
    <row r="25" spans="1:15" x14ac:dyDescent="0.2">
      <c r="A25" t="s">
        <v>9</v>
      </c>
      <c r="B25">
        <v>1724871.6</v>
      </c>
      <c r="C25">
        <v>1330112.7</v>
      </c>
      <c r="D25">
        <v>133596.29999999999</v>
      </c>
      <c r="E25">
        <v>393491.3</v>
      </c>
      <c r="F25" s="1" t="s">
        <v>9</v>
      </c>
      <c r="G25" s="1">
        <f t="shared" si="0"/>
        <v>0.70733338833240111</v>
      </c>
      <c r="H25" s="1">
        <f t="shared" si="1"/>
        <v>1.033991487430086</v>
      </c>
      <c r="I25" s="1">
        <f t="shared" si="2"/>
        <v>1.0373250988657787</v>
      </c>
      <c r="J25" s="1">
        <f t="shared" si="3"/>
        <v>-0.41167459130554107</v>
      </c>
      <c r="L25" t="s">
        <v>9</v>
      </c>
      <c r="M25">
        <v>1.033991487430086</v>
      </c>
      <c r="N25">
        <v>1.0373250988657787</v>
      </c>
      <c r="O25">
        <v>-0.41167459130554107</v>
      </c>
    </row>
    <row r="26" spans="1:15" x14ac:dyDescent="0.2">
      <c r="A26" t="s">
        <v>8</v>
      </c>
      <c r="B26">
        <v>1673454.9</v>
      </c>
      <c r="C26">
        <v>1287250.1000000001</v>
      </c>
      <c r="D26">
        <v>127080.4</v>
      </c>
      <c r="E26">
        <v>384996</v>
      </c>
      <c r="F26" s="1" t="s">
        <v>8</v>
      </c>
      <c r="G26" s="1">
        <f t="shared" si="0"/>
        <v>-2.9809001435237406</v>
      </c>
      <c r="H26" s="1">
        <f t="shared" si="1"/>
        <v>-3.2224788170205301</v>
      </c>
      <c r="I26" s="1">
        <f t="shared" si="2"/>
        <v>-4.8773057337665762</v>
      </c>
      <c r="J26" s="1">
        <f t="shared" si="3"/>
        <v>-2.15895497562461</v>
      </c>
      <c r="L26" t="s">
        <v>8</v>
      </c>
      <c r="M26">
        <v>-3.2224788170205301</v>
      </c>
      <c r="N26">
        <v>-4.8773057337665762</v>
      </c>
      <c r="O26">
        <v>-2.15895497562461</v>
      </c>
    </row>
    <row r="27" spans="1:15" x14ac:dyDescent="0.2">
      <c r="A27" t="s">
        <v>7</v>
      </c>
      <c r="B27">
        <v>1642645.5</v>
      </c>
      <c r="C27">
        <v>1267643.5</v>
      </c>
      <c r="D27">
        <v>126991.8</v>
      </c>
      <c r="E27">
        <v>373686.5</v>
      </c>
      <c r="F27" s="1" t="s">
        <v>7</v>
      </c>
      <c r="G27" s="1">
        <f t="shared" si="0"/>
        <v>-1.8410654508824678</v>
      </c>
      <c r="H27" s="1">
        <f t="shared" si="1"/>
        <v>-1.5231383551650168</v>
      </c>
      <c r="I27" s="1">
        <f t="shared" si="2"/>
        <v>-6.9719642053371444E-2</v>
      </c>
      <c r="J27" s="1">
        <f t="shared" si="3"/>
        <v>-2.9375629876674054</v>
      </c>
      <c r="L27" t="s">
        <v>7</v>
      </c>
      <c r="M27">
        <v>-1.5231383551650168</v>
      </c>
      <c r="N27">
        <v>-6.9719642053371444E-2</v>
      </c>
      <c r="O27">
        <v>-2.9375629876674054</v>
      </c>
    </row>
    <row r="28" spans="1:15" x14ac:dyDescent="0.2">
      <c r="A28" t="s">
        <v>6</v>
      </c>
      <c r="B28">
        <v>1642570.8</v>
      </c>
      <c r="C28">
        <v>1271140.6000000001</v>
      </c>
      <c r="D28">
        <v>125576</v>
      </c>
      <c r="E28">
        <v>370178.1</v>
      </c>
      <c r="F28" s="1" t="s">
        <v>6</v>
      </c>
      <c r="G28" s="1">
        <f t="shared" si="0"/>
        <v>-4.5475423638237089E-3</v>
      </c>
      <c r="H28" s="1">
        <f t="shared" si="1"/>
        <v>0.27587409236113558</v>
      </c>
      <c r="I28" s="1">
        <f t="shared" si="2"/>
        <v>-1.11487513367004</v>
      </c>
      <c r="J28" s="1">
        <f t="shared" si="3"/>
        <v>-0.93886185345203899</v>
      </c>
      <c r="L28" t="s">
        <v>6</v>
      </c>
      <c r="M28">
        <v>0.27587409236113558</v>
      </c>
      <c r="N28">
        <v>-1.11487513367004</v>
      </c>
      <c r="O28">
        <v>-0.93886185345203899</v>
      </c>
    </row>
    <row r="29" spans="1:15" x14ac:dyDescent="0.2">
      <c r="A29" t="s">
        <v>5</v>
      </c>
      <c r="B29">
        <v>1655355</v>
      </c>
      <c r="C29">
        <v>1278809.3</v>
      </c>
      <c r="D29">
        <v>127078.3</v>
      </c>
      <c r="E29">
        <v>375394.8</v>
      </c>
      <c r="F29" s="1" t="s">
        <v>5</v>
      </c>
      <c r="G29" s="1">
        <f t="shared" si="0"/>
        <v>0.77830435071658144</v>
      </c>
      <c r="H29" s="1">
        <f t="shared" si="1"/>
        <v>0.60329282221023561</v>
      </c>
      <c r="I29" s="1">
        <f t="shared" si="2"/>
        <v>1.1963273236924294</v>
      </c>
      <c r="J29" s="1">
        <f t="shared" si="3"/>
        <v>1.4092405790618159</v>
      </c>
      <c r="L29" t="s">
        <v>5</v>
      </c>
      <c r="M29">
        <v>0.60329282221023561</v>
      </c>
      <c r="N29">
        <v>1.1963273236924294</v>
      </c>
      <c r="O29">
        <v>1.4092405790618159</v>
      </c>
    </row>
    <row r="30" spans="1:15" x14ac:dyDescent="0.2">
      <c r="A30" t="s">
        <v>4</v>
      </c>
      <c r="B30">
        <v>1676766.4</v>
      </c>
      <c r="C30">
        <v>1299212.5</v>
      </c>
      <c r="D30">
        <v>128671.4</v>
      </c>
      <c r="E30">
        <v>375997.5</v>
      </c>
      <c r="F30" s="1" t="s">
        <v>4</v>
      </c>
      <c r="G30" s="1">
        <f t="shared" si="0"/>
        <v>1.2934627315590745</v>
      </c>
      <c r="H30" s="1">
        <f t="shared" si="1"/>
        <v>1.5954841742236425</v>
      </c>
      <c r="I30" s="1">
        <f t="shared" si="2"/>
        <v>1.2536365374733407</v>
      </c>
      <c r="J30" s="1">
        <f t="shared" si="3"/>
        <v>0.16055097193674328</v>
      </c>
      <c r="L30" t="s">
        <v>4</v>
      </c>
      <c r="M30">
        <v>1.5954841742236425</v>
      </c>
      <c r="N30">
        <v>1.2536365374733407</v>
      </c>
      <c r="O30">
        <v>0.16055097193674328</v>
      </c>
    </row>
    <row r="31" spans="1:15" x14ac:dyDescent="0.2">
      <c r="A31" t="s">
        <v>3</v>
      </c>
      <c r="B31">
        <v>1704732.5</v>
      </c>
      <c r="C31">
        <v>1324116.8</v>
      </c>
      <c r="D31">
        <v>132447.29999999999</v>
      </c>
      <c r="E31">
        <v>378882.9</v>
      </c>
      <c r="F31" s="1" t="s">
        <v>3</v>
      </c>
      <c r="G31" s="1">
        <f t="shared" si="0"/>
        <v>1.6678590410685814</v>
      </c>
      <c r="H31" s="1">
        <f t="shared" si="1"/>
        <v>1.9168765694603564</v>
      </c>
      <c r="I31" s="1">
        <f t="shared" si="2"/>
        <v>2.9345293515109034</v>
      </c>
      <c r="J31" s="1">
        <f t="shared" si="3"/>
        <v>0.76739871940638693</v>
      </c>
      <c r="L31" t="s">
        <v>3</v>
      </c>
      <c r="M31">
        <v>1.9168765694603564</v>
      </c>
      <c r="N31">
        <v>2.9345293515109034</v>
      </c>
      <c r="O31">
        <v>0.76739871940638693</v>
      </c>
    </row>
    <row r="32" spans="1:15" x14ac:dyDescent="0.2">
      <c r="A32" t="s">
        <v>2</v>
      </c>
      <c r="B32">
        <v>1720515.2</v>
      </c>
      <c r="C32">
        <v>1339510.7</v>
      </c>
      <c r="D32">
        <v>133724.20000000001</v>
      </c>
      <c r="E32">
        <v>379265.3</v>
      </c>
      <c r="F32" s="1" t="s">
        <v>2</v>
      </c>
      <c r="G32" s="1">
        <f t="shared" si="0"/>
        <v>0.92581680703570157</v>
      </c>
      <c r="H32" s="1">
        <f t="shared" si="1"/>
        <v>1.1625787090685549</v>
      </c>
      <c r="I32" s="1">
        <f t="shared" si="2"/>
        <v>0.96408156300657311</v>
      </c>
      <c r="J32" s="1">
        <f t="shared" si="3"/>
        <v>0.10092828153500477</v>
      </c>
      <c r="L32" t="s">
        <v>2</v>
      </c>
      <c r="M32">
        <v>1.1625787090685549</v>
      </c>
      <c r="N32">
        <v>0.96408156300657311</v>
      </c>
      <c r="O32">
        <v>0.10092828153500477</v>
      </c>
    </row>
    <row r="33" spans="1:15" x14ac:dyDescent="0.2">
      <c r="A33" t="s">
        <v>1</v>
      </c>
      <c r="B33">
        <v>1728828.7</v>
      </c>
      <c r="C33">
        <v>1346881.4</v>
      </c>
      <c r="D33">
        <v>133115.6</v>
      </c>
      <c r="E33">
        <v>380419</v>
      </c>
      <c r="F33" s="1" t="s">
        <v>1</v>
      </c>
      <c r="G33" s="1">
        <f t="shared" si="0"/>
        <v>0.48319828851263935</v>
      </c>
      <c r="H33" s="1">
        <f t="shared" si="1"/>
        <v>0.55025316333792773</v>
      </c>
      <c r="I33" s="1">
        <f t="shared" si="2"/>
        <v>-0.45511582795036531</v>
      </c>
      <c r="J33" s="1">
        <f t="shared" si="3"/>
        <v>0.30419339707587767</v>
      </c>
      <c r="L33" t="s">
        <v>1</v>
      </c>
      <c r="M33">
        <v>0.55025316333792773</v>
      </c>
      <c r="N33">
        <v>-0.45511582795036531</v>
      </c>
      <c r="O33">
        <v>0.30419339707587767</v>
      </c>
    </row>
    <row r="34" spans="1:15" x14ac:dyDescent="0.2">
      <c r="A34" t="s">
        <v>0</v>
      </c>
      <c r="B34">
        <v>1572543.4</v>
      </c>
      <c r="C34">
        <v>1223535.3999999999</v>
      </c>
      <c r="D34">
        <v>120196.8</v>
      </c>
      <c r="E34">
        <v>347477.3</v>
      </c>
      <c r="F34" s="1" t="s">
        <v>0</v>
      </c>
      <c r="G34" s="1">
        <f t="shared" si="0"/>
        <v>-9.0399528883341702</v>
      </c>
      <c r="H34" s="1">
        <f t="shared" si="1"/>
        <v>-9.1578961592312425</v>
      </c>
      <c r="I34" s="1">
        <f t="shared" si="2"/>
        <v>-9.7049481803785653</v>
      </c>
      <c r="J34" s="1">
        <f t="shared" si="3"/>
        <v>-8.6593203809483725</v>
      </c>
      <c r="L34" t="s">
        <v>0</v>
      </c>
      <c r="M34">
        <v>-9.1578961592312425</v>
      </c>
      <c r="N34">
        <v>-9.7049481803785653</v>
      </c>
      <c r="O34">
        <v>-8.6593203809483725</v>
      </c>
    </row>
    <row r="35" spans="1:15" x14ac:dyDescent="0.2">
      <c r="A35" t="s">
        <v>35</v>
      </c>
      <c r="B35">
        <v>1678490</v>
      </c>
      <c r="C35">
        <v>1308452</v>
      </c>
      <c r="D35">
        <v>128694.9</v>
      </c>
      <c r="E35">
        <v>368428.6</v>
      </c>
      <c r="F35" s="1" t="s">
        <v>35</v>
      </c>
      <c r="G35" s="1">
        <f t="shared" si="0"/>
        <v>6.7372766945573659</v>
      </c>
      <c r="H35" s="1">
        <f t="shared" si="1"/>
        <v>6.9402650712026883</v>
      </c>
      <c r="I35" s="1">
        <f t="shared" si="2"/>
        <v>7.0701549458887456</v>
      </c>
      <c r="J35" s="1">
        <f t="shared" si="3"/>
        <v>6.0295449515694912</v>
      </c>
    </row>
    <row r="38" spans="1:15" x14ac:dyDescent="0.2">
      <c r="D38">
        <f>D34/C34</f>
        <v>9.82372884348095E-2</v>
      </c>
    </row>
    <row r="39" spans="1:15" x14ac:dyDescent="0.2">
      <c r="L39" s="4" t="s">
        <v>38</v>
      </c>
      <c r="M39" s="4" t="s">
        <v>64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9"/>
  <sheetViews>
    <sheetView workbookViewId="0">
      <selection activeCell="A29" sqref="A29"/>
    </sheetView>
  </sheetViews>
  <sheetFormatPr defaultRowHeight="14.25" x14ac:dyDescent="0.2"/>
  <cols>
    <col min="9" max="9" width="9" style="5"/>
  </cols>
  <sheetData>
    <row r="1" spans="1:17" s="5" customFormat="1" x14ac:dyDescent="0.2">
      <c r="A1" s="5" t="s">
        <v>44</v>
      </c>
      <c r="E1" s="5" t="s">
        <v>45</v>
      </c>
      <c r="J1" s="5" t="s">
        <v>46</v>
      </c>
      <c r="O1" s="5" t="s">
        <v>47</v>
      </c>
    </row>
    <row r="2" spans="1:17" x14ac:dyDescent="0.2">
      <c r="A2" t="s">
        <v>39</v>
      </c>
      <c r="B2" t="s">
        <v>40</v>
      </c>
      <c r="C2" t="s">
        <v>48</v>
      </c>
      <c r="E2" t="s">
        <v>41</v>
      </c>
      <c r="F2" t="s">
        <v>39</v>
      </c>
      <c r="G2" t="s">
        <v>40</v>
      </c>
      <c r="H2" t="s">
        <v>48</v>
      </c>
      <c r="J2" t="s">
        <v>41</v>
      </c>
      <c r="K2" t="s">
        <v>39</v>
      </c>
      <c r="L2" t="s">
        <v>40</v>
      </c>
      <c r="M2" t="s">
        <v>48</v>
      </c>
      <c r="O2" s="4" t="s">
        <v>11</v>
      </c>
      <c r="P2" s="4" t="s">
        <v>12</v>
      </c>
      <c r="Q2" s="4" t="s">
        <v>13</v>
      </c>
    </row>
    <row r="3" spans="1:17" x14ac:dyDescent="0.2">
      <c r="A3">
        <v>2000</v>
      </c>
      <c r="B3">
        <v>61842</v>
      </c>
      <c r="C3">
        <f>B3/deflatore!D1</f>
        <v>82226.647876531744</v>
      </c>
      <c r="E3" t="s">
        <v>42</v>
      </c>
      <c r="F3">
        <v>2000</v>
      </c>
      <c r="G3">
        <v>558827</v>
      </c>
      <c r="H3">
        <f>G3/deflatore!D1</f>
        <v>743030.15673649951</v>
      </c>
      <c r="J3" t="s">
        <v>43</v>
      </c>
      <c r="K3">
        <v>2000</v>
      </c>
      <c r="L3">
        <v>160864</v>
      </c>
      <c r="M3">
        <f>L3/deflatore!D1</f>
        <v>213888.74040313059</v>
      </c>
      <c r="O3" s="5">
        <v>36993866</v>
      </c>
      <c r="P3" s="5">
        <v>20850151</v>
      </c>
      <c r="Q3" s="5">
        <v>4289731</v>
      </c>
    </row>
    <row r="4" spans="1:17" x14ac:dyDescent="0.2">
      <c r="A4">
        <v>2001</v>
      </c>
      <c r="B4">
        <v>63971</v>
      </c>
      <c r="C4" s="5">
        <f>B4/deflatore!D2</f>
        <v>82637.302517666292</v>
      </c>
      <c r="E4" t="s">
        <v>42</v>
      </c>
      <c r="F4">
        <v>2001</v>
      </c>
      <c r="G4">
        <v>601118</v>
      </c>
      <c r="H4" s="5">
        <f>G4/deflatore!D2</f>
        <v>776520.14217089815</v>
      </c>
      <c r="J4" t="s">
        <v>43</v>
      </c>
      <c r="K4">
        <v>2001</v>
      </c>
      <c r="L4">
        <v>175577</v>
      </c>
      <c r="M4" s="5">
        <f>L4/deflatore!D2</f>
        <v>226809.17390918219</v>
      </c>
      <c r="O4" s="5">
        <v>36486400</v>
      </c>
      <c r="P4" s="5">
        <v>20507342</v>
      </c>
      <c r="Q4" s="5">
        <v>4213294</v>
      </c>
    </row>
    <row r="5" spans="1:17" x14ac:dyDescent="0.2">
      <c r="A5">
        <v>2002</v>
      </c>
      <c r="B5">
        <v>64304</v>
      </c>
      <c r="C5" s="5">
        <f>B5/deflatore!D3</f>
        <v>80483.939577461177</v>
      </c>
      <c r="E5" t="s">
        <v>42</v>
      </c>
      <c r="F5">
        <v>2002</v>
      </c>
      <c r="G5">
        <v>604903</v>
      </c>
      <c r="H5" s="5">
        <f>G5/deflatore!D3</f>
        <v>757106.50196294161</v>
      </c>
      <c r="J5" t="s">
        <v>43</v>
      </c>
      <c r="K5">
        <v>2002</v>
      </c>
      <c r="L5">
        <v>178060</v>
      </c>
      <c r="M5" s="5">
        <f>L5/deflatore!D3</f>
        <v>222862.81228481489</v>
      </c>
      <c r="O5" s="5">
        <v>36763708</v>
      </c>
      <c r="P5" s="5">
        <v>20557362</v>
      </c>
      <c r="Q5" s="5">
        <v>4231334</v>
      </c>
    </row>
    <row r="6" spans="1:17" x14ac:dyDescent="0.2">
      <c r="A6">
        <v>2003</v>
      </c>
      <c r="B6">
        <v>67030</v>
      </c>
      <c r="C6" s="5">
        <f>B6/deflatore!D4</f>
        <v>81421.749868366838</v>
      </c>
      <c r="E6" t="s">
        <v>42</v>
      </c>
      <c r="F6">
        <v>2003</v>
      </c>
      <c r="G6">
        <v>646612</v>
      </c>
      <c r="H6" s="5">
        <f>G6/deflatore!D4</f>
        <v>785443.5405920397</v>
      </c>
      <c r="J6" t="s">
        <v>43</v>
      </c>
      <c r="K6">
        <v>2003</v>
      </c>
      <c r="L6">
        <v>192425</v>
      </c>
      <c r="M6" s="5">
        <f>L6/deflatore!D4</f>
        <v>233739.82125049215</v>
      </c>
      <c r="O6" s="5">
        <v>37224613</v>
      </c>
      <c r="P6" s="5">
        <v>20663632</v>
      </c>
      <c r="Q6" s="5">
        <v>4270215</v>
      </c>
    </row>
    <row r="7" spans="1:17" x14ac:dyDescent="0.2">
      <c r="A7">
        <v>2004</v>
      </c>
      <c r="B7">
        <v>68927</v>
      </c>
      <c r="C7" s="5">
        <f>B7/deflatore!D5</f>
        <v>81612.264000125026</v>
      </c>
      <c r="E7" t="s">
        <v>42</v>
      </c>
      <c r="F7">
        <v>2004</v>
      </c>
      <c r="G7">
        <v>652588</v>
      </c>
      <c r="H7" s="5">
        <f>G7/deflatore!D5</f>
        <v>772689.71722711844</v>
      </c>
      <c r="J7" t="s">
        <v>43</v>
      </c>
      <c r="K7">
        <v>2004</v>
      </c>
      <c r="L7">
        <v>206008</v>
      </c>
      <c r="M7" s="5">
        <f>L7/deflatore!D5</f>
        <v>243921.52976537144</v>
      </c>
      <c r="O7" s="5">
        <v>37715050</v>
      </c>
      <c r="P7" s="5">
        <v>20747325</v>
      </c>
      <c r="Q7" s="5">
        <v>4330172</v>
      </c>
    </row>
    <row r="8" spans="1:17" x14ac:dyDescent="0.2">
      <c r="A8">
        <v>2005</v>
      </c>
      <c r="B8">
        <v>69353</v>
      </c>
      <c r="C8" s="5">
        <f>B8/deflatore!D6</f>
        <v>80608.679081143913</v>
      </c>
      <c r="E8" t="s">
        <v>42</v>
      </c>
      <c r="F8">
        <v>2005</v>
      </c>
      <c r="G8">
        <v>653944</v>
      </c>
      <c r="H8" s="5">
        <f>G8/deflatore!D6</f>
        <v>760076.16156531905</v>
      </c>
      <c r="J8" t="s">
        <v>43</v>
      </c>
      <c r="K8">
        <v>2005</v>
      </c>
      <c r="L8">
        <v>204245</v>
      </c>
      <c r="M8" s="5">
        <f>L8/deflatore!D6</f>
        <v>237393.04224659695</v>
      </c>
      <c r="O8" s="5">
        <v>37991660</v>
      </c>
      <c r="P8" s="5">
        <v>20760051</v>
      </c>
      <c r="Q8" s="5">
        <v>4341733</v>
      </c>
    </row>
    <row r="9" spans="1:17" x14ac:dyDescent="0.2">
      <c r="A9">
        <v>2006</v>
      </c>
      <c r="B9">
        <v>73610</v>
      </c>
      <c r="C9" s="5">
        <f>B9/deflatore!D7</f>
        <v>83897.368211327921</v>
      </c>
      <c r="E9" t="s">
        <v>42</v>
      </c>
      <c r="F9">
        <v>2006</v>
      </c>
      <c r="G9">
        <v>715120</v>
      </c>
      <c r="H9" s="5">
        <f>G9/deflatore!D7</f>
        <v>815061.62145475927</v>
      </c>
      <c r="J9" t="s">
        <v>43</v>
      </c>
      <c r="K9">
        <v>2006</v>
      </c>
      <c r="L9">
        <v>221605</v>
      </c>
      <c r="M9" s="5">
        <f>L9/deflatore!D7</f>
        <v>252575.41478700348</v>
      </c>
      <c r="O9" s="5">
        <v>38375666</v>
      </c>
      <c r="P9" s="5">
        <v>20755621</v>
      </c>
      <c r="Q9" s="5">
        <v>4352828</v>
      </c>
    </row>
    <row r="10" spans="1:17" x14ac:dyDescent="0.2">
      <c r="A10">
        <v>2007</v>
      </c>
      <c r="B10">
        <v>77853</v>
      </c>
      <c r="C10" s="5">
        <f>B10/deflatore!D8</f>
        <v>86547.311437769982</v>
      </c>
      <c r="E10" t="s">
        <v>42</v>
      </c>
      <c r="F10">
        <v>2007</v>
      </c>
      <c r="G10">
        <v>765291</v>
      </c>
      <c r="H10" s="5">
        <f>G10/deflatore!D8</f>
        <v>850755.63584604859</v>
      </c>
      <c r="J10" t="s">
        <v>43</v>
      </c>
      <c r="K10">
        <v>2007</v>
      </c>
      <c r="L10">
        <v>228904</v>
      </c>
      <c r="M10" s="5">
        <f>L10/deflatore!D8</f>
        <v>254467.08254468421</v>
      </c>
      <c r="O10" s="5">
        <v>38792521</v>
      </c>
      <c r="P10" s="5">
        <v>20826769</v>
      </c>
      <c r="Q10" s="5">
        <v>4401266</v>
      </c>
    </row>
    <row r="11" spans="1:17" x14ac:dyDescent="0.2">
      <c r="A11">
        <v>2008</v>
      </c>
      <c r="B11">
        <v>79150</v>
      </c>
      <c r="C11" s="5">
        <f>B11/deflatore!D9</f>
        <v>86002.874570340602</v>
      </c>
      <c r="E11" t="s">
        <v>42</v>
      </c>
      <c r="F11">
        <v>2008</v>
      </c>
      <c r="G11">
        <v>769428</v>
      </c>
      <c r="H11" s="5">
        <f>G11/deflatore!D9</f>
        <v>836045.73310054361</v>
      </c>
      <c r="J11" t="s">
        <v>43</v>
      </c>
      <c r="K11">
        <v>2008</v>
      </c>
      <c r="L11">
        <v>232832</v>
      </c>
      <c r="M11" s="5">
        <f>L11/deflatore!D9</f>
        <v>252990.79332863606</v>
      </c>
      <c r="O11" s="5">
        <v>39188824</v>
      </c>
      <c r="P11" s="5">
        <v>20856244</v>
      </c>
      <c r="Q11" s="5">
        <v>4432571</v>
      </c>
    </row>
    <row r="12" spans="1:17" x14ac:dyDescent="0.2">
      <c r="A12">
        <v>2009</v>
      </c>
      <c r="B12">
        <v>80402</v>
      </c>
      <c r="C12" s="5">
        <f>B12/deflatore!D10</f>
        <v>85952.912016135873</v>
      </c>
      <c r="E12" t="s">
        <v>42</v>
      </c>
      <c r="F12">
        <v>2009</v>
      </c>
      <c r="G12">
        <v>768461</v>
      </c>
      <c r="H12" s="5">
        <f>G12/deflatore!D10</f>
        <v>821515.14540473861</v>
      </c>
      <c r="J12" t="s">
        <v>43</v>
      </c>
      <c r="K12">
        <v>2009</v>
      </c>
      <c r="L12">
        <v>231031</v>
      </c>
      <c r="M12" s="5">
        <f>L12/deflatore!D10</f>
        <v>246981.25937165602</v>
      </c>
      <c r="O12" s="5">
        <v>39458899</v>
      </c>
      <c r="P12" s="5">
        <v>20881429</v>
      </c>
      <c r="Q12" s="5">
        <v>4446230</v>
      </c>
    </row>
    <row r="13" spans="1:17" x14ac:dyDescent="0.2">
      <c r="A13">
        <v>2010</v>
      </c>
      <c r="B13">
        <v>77299</v>
      </c>
      <c r="C13" s="5">
        <f>B13/deflatore!D11</f>
        <v>82392.021512865074</v>
      </c>
      <c r="E13" t="s">
        <v>42</v>
      </c>
      <c r="F13">
        <v>2010</v>
      </c>
      <c r="G13">
        <v>781488</v>
      </c>
      <c r="H13" s="5">
        <f>G13/deflatore!D11</f>
        <v>832978.12530622515</v>
      </c>
      <c r="J13" t="s">
        <v>43</v>
      </c>
      <c r="K13">
        <v>2010</v>
      </c>
      <c r="L13">
        <v>225519</v>
      </c>
      <c r="M13" s="5">
        <f>L13/deflatore!D11</f>
        <v>240377.83541261617</v>
      </c>
      <c r="O13" s="5">
        <v>39713583</v>
      </c>
      <c r="P13" s="5">
        <v>20912859</v>
      </c>
      <c r="Q13" s="5">
        <v>4457335</v>
      </c>
    </row>
    <row r="14" spans="1:17" x14ac:dyDescent="0.2">
      <c r="A14">
        <v>2011</v>
      </c>
      <c r="B14">
        <v>78581</v>
      </c>
      <c r="C14" s="5">
        <f>B14/deflatore!D12</f>
        <v>82418.969574046598</v>
      </c>
      <c r="E14" t="s">
        <v>42</v>
      </c>
      <c r="F14">
        <v>2011</v>
      </c>
      <c r="G14">
        <v>770419</v>
      </c>
      <c r="H14" s="5">
        <f>G14/deflatore!D12</f>
        <v>808046.98489797034</v>
      </c>
      <c r="J14" t="s">
        <v>43</v>
      </c>
      <c r="K14">
        <v>2011</v>
      </c>
      <c r="L14">
        <v>228162</v>
      </c>
      <c r="M14" s="5">
        <f>L14/deflatore!D12</f>
        <v>239305.64558803808</v>
      </c>
      <c r="O14" s="5">
        <v>38786470</v>
      </c>
      <c r="P14" s="5">
        <v>20607737</v>
      </c>
      <c r="Q14" s="5">
        <v>4357663</v>
      </c>
    </row>
    <row r="15" spans="1:17" x14ac:dyDescent="0.2">
      <c r="A15">
        <v>2012</v>
      </c>
      <c r="B15">
        <v>80631</v>
      </c>
      <c r="C15" s="5">
        <f>B15/deflatore!D13</f>
        <v>83333.490816815829</v>
      </c>
      <c r="E15" t="s">
        <v>42</v>
      </c>
      <c r="F15">
        <v>2012</v>
      </c>
      <c r="G15">
        <v>788676</v>
      </c>
      <c r="H15" s="5">
        <f>G15/deflatore!D13</f>
        <v>815109.87341646559</v>
      </c>
      <c r="J15" t="s">
        <v>43</v>
      </c>
      <c r="K15">
        <v>2012</v>
      </c>
      <c r="L15">
        <v>239376</v>
      </c>
      <c r="M15" s="5">
        <f>L15/deflatore!D13</f>
        <v>247399.11073614497</v>
      </c>
      <c r="O15" s="5">
        <v>39064083</v>
      </c>
      <c r="P15" s="5">
        <v>20621144</v>
      </c>
      <c r="Q15" s="5">
        <v>4374052</v>
      </c>
    </row>
    <row r="16" spans="1:17" x14ac:dyDescent="0.2">
      <c r="A16">
        <v>2013</v>
      </c>
      <c r="B16">
        <v>79542</v>
      </c>
      <c r="C16" s="5">
        <f>B16/deflatore!D14</f>
        <v>81217.2435783533</v>
      </c>
      <c r="E16" t="s">
        <v>42</v>
      </c>
      <c r="F16">
        <v>2013</v>
      </c>
      <c r="G16">
        <v>809301</v>
      </c>
      <c r="H16" s="5">
        <f>G16/deflatore!D14</f>
        <v>826345.78518524684</v>
      </c>
      <c r="J16" t="s">
        <v>43</v>
      </c>
      <c r="K16">
        <v>2013</v>
      </c>
      <c r="L16">
        <v>238209</v>
      </c>
      <c r="M16" s="5">
        <f>L16/deflatore!D14</f>
        <v>243225.94824817029</v>
      </c>
      <c r="O16" s="5">
        <v>39856053</v>
      </c>
      <c r="P16" s="5">
        <v>20926615</v>
      </c>
      <c r="Q16" s="5">
        <v>4436798</v>
      </c>
    </row>
    <row r="17" spans="1:17" x14ac:dyDescent="0.2">
      <c r="A17">
        <v>2014</v>
      </c>
      <c r="B17">
        <v>79479</v>
      </c>
      <c r="C17" s="5">
        <f>B17/deflatore!D15</f>
        <v>80268.92046980554</v>
      </c>
      <c r="E17" t="s">
        <v>42</v>
      </c>
      <c r="F17">
        <v>2014</v>
      </c>
      <c r="G17">
        <v>785143</v>
      </c>
      <c r="H17" s="5">
        <f>G17/deflatore!D15</f>
        <v>792946.32575176493</v>
      </c>
      <c r="J17" t="s">
        <v>43</v>
      </c>
      <c r="K17">
        <v>2014</v>
      </c>
      <c r="L17">
        <v>232183</v>
      </c>
      <c r="M17" s="5">
        <f>L17/deflatore!D15</f>
        <v>234490.60458034021</v>
      </c>
      <c r="O17" s="5">
        <v>39890440</v>
      </c>
      <c r="P17" s="5">
        <v>20905172</v>
      </c>
      <c r="Q17" s="5">
        <v>4424467</v>
      </c>
    </row>
    <row r="18" spans="1:17" x14ac:dyDescent="0.2">
      <c r="A18">
        <v>2015</v>
      </c>
      <c r="B18">
        <v>80357</v>
      </c>
      <c r="C18" s="5">
        <f>B18/deflatore!D16</f>
        <v>80357</v>
      </c>
      <c r="E18" t="s">
        <v>42</v>
      </c>
      <c r="F18">
        <v>2015</v>
      </c>
      <c r="G18">
        <v>803837</v>
      </c>
      <c r="H18" s="5">
        <f>G18/deflatore!D16</f>
        <v>803837</v>
      </c>
      <c r="J18" t="s">
        <v>43</v>
      </c>
      <c r="K18">
        <v>2015</v>
      </c>
      <c r="L18">
        <v>242763</v>
      </c>
      <c r="M18" s="5">
        <f>L18/deflatore!D16</f>
        <v>242763</v>
      </c>
      <c r="O18" s="5">
        <v>39822381</v>
      </c>
      <c r="P18" s="5">
        <v>20843170</v>
      </c>
      <c r="Q18" s="5">
        <v>4404246</v>
      </c>
    </row>
    <row r="19" spans="1:17" x14ac:dyDescent="0.2">
      <c r="A19">
        <v>2016</v>
      </c>
      <c r="B19">
        <v>81963</v>
      </c>
      <c r="C19" s="5">
        <f>B19/deflatore!D17</f>
        <v>80941.60797513173</v>
      </c>
      <c r="E19" t="s">
        <v>42</v>
      </c>
      <c r="F19">
        <v>2016</v>
      </c>
      <c r="G19">
        <v>801397</v>
      </c>
      <c r="H19" s="5">
        <f>G19/deflatore!D17</f>
        <v>791410.29252768506</v>
      </c>
      <c r="J19" t="s">
        <v>43</v>
      </c>
      <c r="K19">
        <v>2016</v>
      </c>
      <c r="L19">
        <v>238721</v>
      </c>
      <c r="M19" s="5">
        <f>L19/deflatore!D17</f>
        <v>235746.14884071378</v>
      </c>
      <c r="O19" s="5">
        <v>39808508</v>
      </c>
      <c r="P19" s="5">
        <v>20780937</v>
      </c>
      <c r="Q19" s="5">
        <v>4392526</v>
      </c>
    </row>
    <row r="20" spans="1:17" x14ac:dyDescent="0.2">
      <c r="A20">
        <v>2017</v>
      </c>
      <c r="B20">
        <v>81931</v>
      </c>
      <c r="C20" s="5">
        <f>B20/deflatore!D18</f>
        <v>80463.145043793382</v>
      </c>
      <c r="E20" t="s">
        <v>42</v>
      </c>
      <c r="F20">
        <v>2017</v>
      </c>
      <c r="G20">
        <v>821340</v>
      </c>
      <c r="H20" s="5">
        <f>G20/deflatore!D18</f>
        <v>806625.08147428033</v>
      </c>
      <c r="J20" t="s">
        <v>43</v>
      </c>
      <c r="K20">
        <v>2017</v>
      </c>
      <c r="L20">
        <v>238704</v>
      </c>
      <c r="M20" s="5">
        <f>L20/deflatore!D18</f>
        <v>234427.43985223732</v>
      </c>
      <c r="O20" s="5">
        <v>39786212</v>
      </c>
      <c r="P20" s="5">
        <v>20697761</v>
      </c>
      <c r="Q20" s="5">
        <v>4375865</v>
      </c>
    </row>
    <row r="21" spans="1:17" x14ac:dyDescent="0.2">
      <c r="A21">
        <v>2018</v>
      </c>
      <c r="B21">
        <v>85214</v>
      </c>
      <c r="C21" s="5">
        <f>B21/deflatore!D19</f>
        <v>82820.118888686367</v>
      </c>
      <c r="E21" t="s">
        <v>42</v>
      </c>
      <c r="F21">
        <v>2018</v>
      </c>
      <c r="G21">
        <v>846132</v>
      </c>
      <c r="H21" s="5">
        <f>G21/deflatore!D19</f>
        <v>822361.96910744673</v>
      </c>
      <c r="J21" t="s">
        <v>43</v>
      </c>
      <c r="K21">
        <v>2018</v>
      </c>
      <c r="L21">
        <v>244164</v>
      </c>
      <c r="M21" s="5">
        <f>L21/deflatore!D19</f>
        <v>237304.80329919048</v>
      </c>
      <c r="O21" s="5">
        <v>39495006</v>
      </c>
      <c r="P21" s="5">
        <v>20321667</v>
      </c>
      <c r="Q21" s="5">
        <v>4328565</v>
      </c>
    </row>
    <row r="22" spans="1:17" x14ac:dyDescent="0.2">
      <c r="A22">
        <v>2019</v>
      </c>
      <c r="B22">
        <v>86195</v>
      </c>
      <c r="C22" s="5">
        <f>B22/deflatore!D20</f>
        <v>83007.509626960076</v>
      </c>
      <c r="E22" t="s">
        <v>42</v>
      </c>
      <c r="F22">
        <v>2019</v>
      </c>
      <c r="G22">
        <v>856325</v>
      </c>
      <c r="H22" s="5">
        <f>G22/deflatore!D20</f>
        <v>824658.10872215999</v>
      </c>
      <c r="J22" t="s">
        <v>43</v>
      </c>
      <c r="K22">
        <v>2019</v>
      </c>
      <c r="L22">
        <v>246691</v>
      </c>
      <c r="M22" s="5">
        <f>L22/deflatore!D20</f>
        <v>237568.36890056741</v>
      </c>
      <c r="O22" s="5">
        <v>39447308</v>
      </c>
      <c r="P22" s="5">
        <v>20194180</v>
      </c>
      <c r="Q22" s="5">
        <v>4311217</v>
      </c>
    </row>
    <row r="23" spans="1:17" x14ac:dyDescent="0.2">
      <c r="A23">
        <v>2020</v>
      </c>
      <c r="B23">
        <v>79651</v>
      </c>
      <c r="C23" s="5">
        <f>B23/deflatore!D21</f>
        <v>75837.691094499809</v>
      </c>
      <c r="E23" t="s">
        <v>42</v>
      </c>
      <c r="F23">
        <v>2020</v>
      </c>
      <c r="G23">
        <v>804369</v>
      </c>
      <c r="H23" s="5">
        <f>G23/deflatore!D21</f>
        <v>765859.65961496672</v>
      </c>
      <c r="J23" t="s">
        <v>43</v>
      </c>
      <c r="K23">
        <v>2020</v>
      </c>
      <c r="L23">
        <v>234587</v>
      </c>
      <c r="M23" s="5">
        <f>L23/deflatore!D21</f>
        <v>223356.09648071494</v>
      </c>
      <c r="O23" s="5">
        <v>39273390</v>
      </c>
      <c r="P23" s="5">
        <v>19962823</v>
      </c>
      <c r="Q23" s="5">
        <v>4274945</v>
      </c>
    </row>
    <row r="27" spans="1:17" x14ac:dyDescent="0.2">
      <c r="G27" t="s">
        <v>13</v>
      </c>
      <c r="H27" t="s">
        <v>49</v>
      </c>
      <c r="I27" s="5" t="s">
        <v>12</v>
      </c>
    </row>
    <row r="28" spans="1:17" x14ac:dyDescent="0.2">
      <c r="F28" s="5">
        <v>2000</v>
      </c>
      <c r="G28">
        <f>C3/Q3*1000000</f>
        <v>19168.252712473521</v>
      </c>
      <c r="H28">
        <f>H3/O3*1000000</f>
        <v>20085.225932766785</v>
      </c>
      <c r="I28" s="5">
        <f>M3/P3*1000000</f>
        <v>10258.37848383595</v>
      </c>
    </row>
    <row r="29" spans="1:17" x14ac:dyDescent="0.2">
      <c r="F29" s="5">
        <v>2001</v>
      </c>
      <c r="G29" s="5">
        <f t="shared" ref="G29:G48" si="0">C4/Q4*1000000</f>
        <v>19613.466925798744</v>
      </c>
      <c r="H29" s="5">
        <f t="shared" ref="H29:H48" si="1">H4/O4*1000000</f>
        <v>21282.45434383491</v>
      </c>
      <c r="I29" s="5">
        <f t="shared" ref="I29:I48" si="2">M4/P4*1000000</f>
        <v>11059.901078803006</v>
      </c>
    </row>
    <row r="30" spans="1:17" x14ac:dyDescent="0.2">
      <c r="F30" s="5">
        <v>2002</v>
      </c>
      <c r="G30" s="5">
        <f t="shared" si="0"/>
        <v>19020.937505160589</v>
      </c>
      <c r="H30" s="5">
        <f t="shared" si="1"/>
        <v>20593.855820064222</v>
      </c>
      <c r="I30" s="5">
        <f t="shared" si="2"/>
        <v>10841.021930966379</v>
      </c>
    </row>
    <row r="31" spans="1:17" x14ac:dyDescent="0.2">
      <c r="F31" s="5">
        <v>2003</v>
      </c>
      <c r="G31" s="5">
        <f t="shared" si="0"/>
        <v>19067.365429695419</v>
      </c>
      <c r="H31" s="5">
        <f t="shared" si="1"/>
        <v>21100.112997602948</v>
      </c>
      <c r="I31" s="5">
        <f t="shared" si="2"/>
        <v>11311.652339264083</v>
      </c>
    </row>
    <row r="32" spans="1:17" x14ac:dyDescent="0.2">
      <c r="F32" s="5">
        <v>2004</v>
      </c>
      <c r="G32" s="5">
        <f t="shared" si="0"/>
        <v>18847.34925082076</v>
      </c>
      <c r="H32" s="5">
        <f t="shared" si="1"/>
        <v>20487.569742771611</v>
      </c>
      <c r="I32" s="5">
        <f t="shared" si="2"/>
        <v>11756.770078329204</v>
      </c>
    </row>
    <row r="33" spans="6:9" x14ac:dyDescent="0.2">
      <c r="F33" s="5">
        <v>2005</v>
      </c>
      <c r="G33" s="5">
        <f t="shared" si="0"/>
        <v>18566.014787446373</v>
      </c>
      <c r="H33" s="5">
        <f t="shared" si="1"/>
        <v>20006.395128965647</v>
      </c>
      <c r="I33" s="5">
        <f t="shared" si="2"/>
        <v>11435.089549953271</v>
      </c>
    </row>
    <row r="34" spans="6:9" x14ac:dyDescent="0.2">
      <c r="F34" s="5">
        <v>2006</v>
      </c>
      <c r="G34" s="5">
        <f t="shared" si="0"/>
        <v>19274.220853966184</v>
      </c>
      <c r="H34" s="5">
        <f t="shared" si="1"/>
        <v>21239.022182826982</v>
      </c>
      <c r="I34" s="5">
        <f t="shared" si="2"/>
        <v>12169.012663461308</v>
      </c>
    </row>
    <row r="35" spans="6:9" x14ac:dyDescent="0.2">
      <c r="F35" s="5">
        <v>2007</v>
      </c>
      <c r="G35" s="5">
        <f t="shared" si="0"/>
        <v>19664.185586094995</v>
      </c>
      <c r="H35" s="5">
        <f t="shared" si="1"/>
        <v>21930.918999722875</v>
      </c>
      <c r="I35" s="5">
        <f t="shared" si="2"/>
        <v>12218.269792337171</v>
      </c>
    </row>
    <row r="36" spans="6:9" x14ac:dyDescent="0.2">
      <c r="F36" s="5">
        <v>2008</v>
      </c>
      <c r="G36" s="5">
        <f t="shared" si="0"/>
        <v>19402.480991357068</v>
      </c>
      <c r="H36" s="5">
        <f t="shared" si="1"/>
        <v>21333.779577068799</v>
      </c>
      <c r="I36" s="5">
        <f t="shared" si="2"/>
        <v>12130.218333110988</v>
      </c>
    </row>
    <row r="37" spans="6:9" x14ac:dyDescent="0.2">
      <c r="F37" s="5">
        <v>2009</v>
      </c>
      <c r="G37" s="5">
        <f t="shared" si="0"/>
        <v>19331.638717775706</v>
      </c>
      <c r="H37" s="5">
        <f t="shared" si="1"/>
        <v>20819.51514675406</v>
      </c>
      <c r="I37" s="5">
        <f t="shared" si="2"/>
        <v>11827.794897162261</v>
      </c>
    </row>
    <row r="38" spans="6:9" x14ac:dyDescent="0.2">
      <c r="F38" s="5">
        <v>2010</v>
      </c>
      <c r="G38" s="5">
        <f t="shared" si="0"/>
        <v>18484.592590160952</v>
      </c>
      <c r="H38" s="5">
        <f t="shared" si="1"/>
        <v>20974.640472662089</v>
      </c>
      <c r="I38" s="5">
        <f t="shared" si="2"/>
        <v>11494.259843315358</v>
      </c>
    </row>
    <row r="39" spans="6:9" x14ac:dyDescent="0.2">
      <c r="F39" s="5">
        <v>2011</v>
      </c>
      <c r="G39" s="5">
        <f t="shared" si="0"/>
        <v>18913.571236244428</v>
      </c>
      <c r="H39" s="5">
        <f t="shared" si="1"/>
        <v>20833.217998388878</v>
      </c>
      <c r="I39" s="5">
        <f t="shared" si="2"/>
        <v>11612.417490966527</v>
      </c>
    </row>
    <row r="40" spans="6:9" x14ac:dyDescent="0.2">
      <c r="F40" s="5">
        <v>2012</v>
      </c>
      <c r="G40" s="5">
        <f t="shared" si="0"/>
        <v>19051.783293114902</v>
      </c>
      <c r="H40" s="5">
        <f t="shared" si="1"/>
        <v>20865.967170315136</v>
      </c>
      <c r="I40" s="5">
        <f t="shared" si="2"/>
        <v>11997.351395060572</v>
      </c>
    </row>
    <row r="41" spans="6:9" x14ac:dyDescent="0.2">
      <c r="F41" s="5">
        <v>2013</v>
      </c>
      <c r="G41" s="5">
        <f t="shared" si="0"/>
        <v>18305.373284596979</v>
      </c>
      <c r="H41" s="5">
        <f t="shared" si="1"/>
        <v>20733.256882844038</v>
      </c>
      <c r="I41" s="5">
        <f t="shared" si="2"/>
        <v>11622.804177750215</v>
      </c>
    </row>
    <row r="42" spans="6:9" x14ac:dyDescent="0.2">
      <c r="F42" s="5">
        <v>2014</v>
      </c>
      <c r="G42" s="5">
        <f t="shared" si="0"/>
        <v>18142.054279036445</v>
      </c>
      <c r="H42" s="5">
        <f t="shared" si="1"/>
        <v>19878.104271393469</v>
      </c>
      <c r="I42" s="5">
        <f t="shared" si="2"/>
        <v>11216.870379269791</v>
      </c>
    </row>
    <row r="43" spans="6:9" x14ac:dyDescent="0.2">
      <c r="F43" s="5">
        <v>2015</v>
      </c>
      <c r="G43" s="5">
        <f t="shared" si="0"/>
        <v>18245.347784842172</v>
      </c>
      <c r="H43" s="5">
        <f t="shared" si="1"/>
        <v>20185.558467737024</v>
      </c>
      <c r="I43" s="5">
        <f t="shared" si="2"/>
        <v>11647.124693604666</v>
      </c>
    </row>
    <row r="44" spans="6:9" x14ac:dyDescent="0.2">
      <c r="F44" s="5">
        <v>2016</v>
      </c>
      <c r="G44" s="5">
        <f t="shared" si="0"/>
        <v>18427.120972108471</v>
      </c>
      <c r="H44" s="5">
        <f t="shared" si="1"/>
        <v>19880.430900039886</v>
      </c>
      <c r="I44" s="5">
        <f t="shared" si="2"/>
        <v>11344.346447935133</v>
      </c>
    </row>
    <row r="45" spans="6:9" x14ac:dyDescent="0.2">
      <c r="F45" s="5">
        <v>2017</v>
      </c>
      <c r="G45" s="5">
        <f t="shared" si="0"/>
        <v>18387.940451497794</v>
      </c>
      <c r="H45" s="5">
        <f t="shared" si="1"/>
        <v>20273.985406659984</v>
      </c>
      <c r="I45" s="5">
        <f t="shared" si="2"/>
        <v>11326.222186652813</v>
      </c>
    </row>
    <row r="46" spans="6:9" x14ac:dyDescent="0.2">
      <c r="F46" s="5">
        <v>2018</v>
      </c>
      <c r="G46" s="5">
        <f t="shared" si="0"/>
        <v>19133.389215291063</v>
      </c>
      <c r="H46" s="5">
        <f t="shared" si="1"/>
        <v>20821.922880767423</v>
      </c>
      <c r="I46" s="5">
        <f t="shared" si="2"/>
        <v>11677.428003282923</v>
      </c>
    </row>
    <row r="47" spans="6:9" x14ac:dyDescent="0.2">
      <c r="F47" s="5">
        <v>2019</v>
      </c>
      <c r="G47" s="5">
        <f t="shared" si="0"/>
        <v>19253.846333172296</v>
      </c>
      <c r="H47" s="5">
        <f t="shared" si="1"/>
        <v>20905.307625102327</v>
      </c>
      <c r="I47" s="5">
        <f t="shared" si="2"/>
        <v>11764.199828889681</v>
      </c>
    </row>
    <row r="48" spans="6:9" x14ac:dyDescent="0.2">
      <c r="F48" s="5">
        <v>2020</v>
      </c>
      <c r="G48" s="5">
        <f t="shared" si="0"/>
        <v>17740.039016759234</v>
      </c>
      <c r="H48" s="5">
        <f t="shared" si="1"/>
        <v>19500.727072833964</v>
      </c>
      <c r="I48" s="5">
        <f t="shared" si="2"/>
        <v>11188.602758272962</v>
      </c>
    </row>
    <row r="49" spans="7:11" x14ac:dyDescent="0.2">
      <c r="G49" s="5"/>
      <c r="H49" s="5"/>
    </row>
    <row r="50" spans="7:11" x14ac:dyDescent="0.2">
      <c r="G50" s="5"/>
      <c r="H50" s="5"/>
    </row>
    <row r="51" spans="7:11" x14ac:dyDescent="0.2">
      <c r="G51" s="5"/>
      <c r="H51" s="5"/>
      <c r="K51">
        <f>(H48-H47)/H47</f>
        <v>-6.718774855921246E-2</v>
      </c>
    </row>
    <row r="52" spans="7:11" x14ac:dyDescent="0.2">
      <c r="G52" s="5"/>
      <c r="H52" s="5"/>
    </row>
    <row r="53" spans="7:11" x14ac:dyDescent="0.2">
      <c r="G53" s="5"/>
      <c r="H53" s="5"/>
    </row>
    <row r="54" spans="7:11" x14ac:dyDescent="0.2">
      <c r="G54" s="5"/>
      <c r="H54" s="5"/>
    </row>
    <row r="55" spans="7:11" x14ac:dyDescent="0.2">
      <c r="G55" s="5"/>
      <c r="H55" s="5"/>
    </row>
    <row r="56" spans="7:11" x14ac:dyDescent="0.2">
      <c r="G56" s="5"/>
      <c r="H56" s="5"/>
    </row>
    <row r="57" spans="7:11" x14ac:dyDescent="0.2">
      <c r="G57" s="5"/>
      <c r="H57" s="5"/>
    </row>
    <row r="58" spans="7:11" x14ac:dyDescent="0.2">
      <c r="G58" s="5"/>
      <c r="H58" s="5"/>
    </row>
    <row r="59" spans="7:11" x14ac:dyDescent="0.2">
      <c r="G59" s="5"/>
      <c r="H59" s="5"/>
    </row>
    <row r="60" spans="7:11" x14ac:dyDescent="0.2">
      <c r="G60" s="5"/>
      <c r="H60" s="5"/>
    </row>
    <row r="61" spans="7:11" x14ac:dyDescent="0.2">
      <c r="G61" s="5"/>
      <c r="H61" s="5"/>
    </row>
    <row r="62" spans="7:11" x14ac:dyDescent="0.2">
      <c r="G62" s="5"/>
      <c r="H62" s="5"/>
    </row>
    <row r="63" spans="7:11" x14ac:dyDescent="0.2">
      <c r="G63" s="5"/>
      <c r="H63" s="5"/>
    </row>
    <row r="64" spans="7:11" x14ac:dyDescent="0.2">
      <c r="G64" s="5"/>
      <c r="H64" s="5"/>
    </row>
    <row r="65" spans="7:8" x14ac:dyDescent="0.2">
      <c r="G65" s="5"/>
      <c r="H65" s="5"/>
    </row>
    <row r="66" spans="7:8" x14ac:dyDescent="0.2">
      <c r="G66" s="5"/>
      <c r="H66" s="5"/>
    </row>
    <row r="67" spans="7:8" x14ac:dyDescent="0.2">
      <c r="G67" s="5"/>
      <c r="H67" s="5"/>
    </row>
    <row r="68" spans="7:8" x14ac:dyDescent="0.2">
      <c r="G68" s="5"/>
      <c r="H68" s="5"/>
    </row>
    <row r="69" spans="7:8" x14ac:dyDescent="0.2">
      <c r="G69" s="5"/>
      <c r="H69" s="5"/>
    </row>
    <row r="70" spans="7:8" x14ac:dyDescent="0.2">
      <c r="G70" s="5"/>
      <c r="H70" s="5"/>
    </row>
    <row r="71" spans="7:8" x14ac:dyDescent="0.2">
      <c r="G71" s="5"/>
      <c r="H71" s="5"/>
    </row>
    <row r="72" spans="7:8" x14ac:dyDescent="0.2">
      <c r="G72" s="5"/>
      <c r="H72" s="5"/>
    </row>
    <row r="73" spans="7:8" x14ac:dyDescent="0.2">
      <c r="G73" s="5"/>
      <c r="H73" s="5"/>
    </row>
    <row r="74" spans="7:8" x14ac:dyDescent="0.2">
      <c r="G74" s="5"/>
      <c r="H74" s="5"/>
    </row>
    <row r="75" spans="7:8" x14ac:dyDescent="0.2">
      <c r="G75" s="5"/>
      <c r="H75" s="5"/>
    </row>
    <row r="76" spans="7:8" x14ac:dyDescent="0.2">
      <c r="G76" s="5"/>
      <c r="H76" s="5"/>
    </row>
    <row r="77" spans="7:8" x14ac:dyDescent="0.2">
      <c r="G77" s="5"/>
      <c r="H77" s="5"/>
    </row>
    <row r="78" spans="7:8" x14ac:dyDescent="0.2">
      <c r="G78" s="5"/>
      <c r="H78" s="5"/>
    </row>
    <row r="79" spans="7:8" x14ac:dyDescent="0.2">
      <c r="G79" s="5"/>
      <c r="H79" s="5"/>
    </row>
    <row r="80" spans="7:8" x14ac:dyDescent="0.2">
      <c r="G80" s="5"/>
      <c r="H80" s="5"/>
    </row>
    <row r="81" spans="7:8" x14ac:dyDescent="0.2">
      <c r="G81" s="5"/>
      <c r="H81" s="5"/>
    </row>
    <row r="82" spans="7:8" x14ac:dyDescent="0.2">
      <c r="G82" s="5"/>
      <c r="H82" s="5"/>
    </row>
    <row r="83" spans="7:8" x14ac:dyDescent="0.2">
      <c r="G83" s="5"/>
      <c r="H83" s="5"/>
    </row>
    <row r="84" spans="7:8" x14ac:dyDescent="0.2">
      <c r="G84" s="5"/>
      <c r="H84" s="5"/>
    </row>
    <row r="85" spans="7:8" x14ac:dyDescent="0.2">
      <c r="G85" s="5"/>
      <c r="H85" s="5"/>
    </row>
    <row r="86" spans="7:8" x14ac:dyDescent="0.2">
      <c r="G86" s="5"/>
      <c r="H86" s="5"/>
    </row>
    <row r="87" spans="7:8" x14ac:dyDescent="0.2">
      <c r="G87" s="5"/>
      <c r="H87" s="5"/>
    </row>
    <row r="88" spans="7:8" x14ac:dyDescent="0.2">
      <c r="G88" s="5"/>
      <c r="H88" s="5"/>
    </row>
    <row r="89" spans="7:8" x14ac:dyDescent="0.2">
      <c r="G89" s="5"/>
      <c r="H89" s="5"/>
    </row>
    <row r="90" spans="7:8" x14ac:dyDescent="0.2">
      <c r="G90" s="5"/>
      <c r="H90" s="5"/>
    </row>
    <row r="91" spans="7:8" x14ac:dyDescent="0.2">
      <c r="G91" s="5"/>
      <c r="H91" s="5"/>
    </row>
    <row r="92" spans="7:8" x14ac:dyDescent="0.2">
      <c r="G92" s="5"/>
      <c r="H92" s="5"/>
    </row>
    <row r="93" spans="7:8" x14ac:dyDescent="0.2">
      <c r="G93" s="5"/>
      <c r="H93" s="5"/>
    </row>
    <row r="94" spans="7:8" x14ac:dyDescent="0.2">
      <c r="G94" s="5"/>
      <c r="H94" s="5"/>
    </row>
    <row r="95" spans="7:8" x14ac:dyDescent="0.2">
      <c r="G95" s="5"/>
      <c r="H95" s="5"/>
    </row>
    <row r="96" spans="7:8" x14ac:dyDescent="0.2">
      <c r="G96" s="5"/>
      <c r="H96" s="5"/>
    </row>
    <row r="97" spans="7:8" x14ac:dyDescent="0.2">
      <c r="G97" s="5"/>
      <c r="H97" s="5"/>
    </row>
    <row r="98" spans="7:8" x14ac:dyDescent="0.2">
      <c r="G98" s="5"/>
      <c r="H98" s="5"/>
    </row>
    <row r="99" spans="7:8" x14ac:dyDescent="0.2">
      <c r="G99" s="5"/>
      <c r="H99" s="5"/>
    </row>
    <row r="100" spans="7:8" x14ac:dyDescent="0.2">
      <c r="G100" s="5"/>
      <c r="H100" s="5"/>
    </row>
    <row r="101" spans="7:8" x14ac:dyDescent="0.2">
      <c r="G101" s="5"/>
      <c r="H101" s="5"/>
    </row>
    <row r="102" spans="7:8" x14ac:dyDescent="0.2">
      <c r="G102" s="5"/>
      <c r="H102" s="5"/>
    </row>
    <row r="103" spans="7:8" x14ac:dyDescent="0.2">
      <c r="G103" s="5"/>
      <c r="H103" s="5"/>
    </row>
    <row r="104" spans="7:8" x14ac:dyDescent="0.2">
      <c r="G104" s="5"/>
      <c r="H104" s="5"/>
    </row>
    <row r="105" spans="7:8" x14ac:dyDescent="0.2">
      <c r="G105" s="5"/>
      <c r="H105" s="5"/>
    </row>
    <row r="106" spans="7:8" x14ac:dyDescent="0.2">
      <c r="G106" s="5"/>
      <c r="H106" s="5"/>
    </row>
    <row r="107" spans="7:8" x14ac:dyDescent="0.2">
      <c r="G107" s="5"/>
      <c r="H107" s="5"/>
    </row>
    <row r="108" spans="7:8" x14ac:dyDescent="0.2">
      <c r="G108" s="5"/>
      <c r="H108" s="5"/>
    </row>
    <row r="109" spans="7:8" x14ac:dyDescent="0.2">
      <c r="G109" s="5"/>
      <c r="H109" s="5"/>
    </row>
    <row r="110" spans="7:8" x14ac:dyDescent="0.2">
      <c r="G110" s="5"/>
      <c r="H110" s="5"/>
    </row>
    <row r="111" spans="7:8" x14ac:dyDescent="0.2">
      <c r="G111" s="5"/>
      <c r="H111" s="5"/>
    </row>
    <row r="112" spans="7:8" x14ac:dyDescent="0.2">
      <c r="G112" s="5"/>
      <c r="H112" s="5"/>
    </row>
    <row r="113" spans="7:8" x14ac:dyDescent="0.2">
      <c r="G113" s="5"/>
      <c r="H113" s="5"/>
    </row>
    <row r="114" spans="7:8" x14ac:dyDescent="0.2">
      <c r="G114" s="5"/>
      <c r="H114" s="5"/>
    </row>
    <row r="115" spans="7:8" x14ac:dyDescent="0.2">
      <c r="G115" s="5"/>
      <c r="H115" s="5"/>
    </row>
    <row r="116" spans="7:8" x14ac:dyDescent="0.2">
      <c r="G116" s="5"/>
      <c r="H116" s="5"/>
    </row>
    <row r="117" spans="7:8" x14ac:dyDescent="0.2">
      <c r="G117" s="5"/>
      <c r="H117" s="5"/>
    </row>
    <row r="118" spans="7:8" x14ac:dyDescent="0.2">
      <c r="G118" s="5"/>
      <c r="H118" s="5"/>
    </row>
    <row r="119" spans="7:8" x14ac:dyDescent="0.2">
      <c r="G119" s="5"/>
      <c r="H119" s="5"/>
    </row>
    <row r="120" spans="7:8" x14ac:dyDescent="0.2">
      <c r="G120" s="5"/>
      <c r="H120" s="5"/>
    </row>
    <row r="121" spans="7:8" x14ac:dyDescent="0.2">
      <c r="G121" s="5"/>
      <c r="H121" s="5"/>
    </row>
    <row r="122" spans="7:8" x14ac:dyDescent="0.2">
      <c r="G122" s="5"/>
      <c r="H122" s="5"/>
    </row>
    <row r="123" spans="7:8" x14ac:dyDescent="0.2">
      <c r="G123" s="5"/>
      <c r="H123" s="5"/>
    </row>
    <row r="124" spans="7:8" x14ac:dyDescent="0.2">
      <c r="G124" s="5"/>
      <c r="H124" s="5"/>
    </row>
    <row r="125" spans="7:8" x14ac:dyDescent="0.2">
      <c r="G125" s="5"/>
      <c r="H125" s="5"/>
    </row>
    <row r="126" spans="7:8" x14ac:dyDescent="0.2">
      <c r="G126" s="5"/>
      <c r="H126" s="5"/>
    </row>
    <row r="127" spans="7:8" x14ac:dyDescent="0.2">
      <c r="G127" s="5"/>
      <c r="H127" s="5"/>
    </row>
    <row r="128" spans="7:8" x14ac:dyDescent="0.2">
      <c r="G128" s="5"/>
      <c r="H128" s="5"/>
    </row>
    <row r="129" spans="7:8" x14ac:dyDescent="0.2">
      <c r="G129" s="5"/>
      <c r="H129" s="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F14" sqref="E14:F14"/>
    </sheetView>
  </sheetViews>
  <sheetFormatPr defaultRowHeight="14.25" x14ac:dyDescent="0.2"/>
  <sheetData>
    <row r="1" spans="1:13" s="5" customFormat="1" x14ac:dyDescent="0.2">
      <c r="A1" s="5" t="s">
        <v>60</v>
      </c>
      <c r="F1" s="5" t="s">
        <v>56</v>
      </c>
      <c r="K1" s="5" t="s">
        <v>61</v>
      </c>
    </row>
    <row r="2" spans="1:13" x14ac:dyDescent="0.2">
      <c r="A2" t="s">
        <v>41</v>
      </c>
      <c r="B2" t="s">
        <v>39</v>
      </c>
      <c r="C2" t="s">
        <v>40</v>
      </c>
      <c r="F2" t="s">
        <v>41</v>
      </c>
      <c r="G2" t="s">
        <v>39</v>
      </c>
      <c r="H2" t="s">
        <v>40</v>
      </c>
      <c r="K2" t="s">
        <v>39</v>
      </c>
      <c r="L2" t="s">
        <v>40</v>
      </c>
    </row>
    <row r="3" spans="1:13" x14ac:dyDescent="0.2">
      <c r="A3" t="s">
        <v>42</v>
      </c>
      <c r="B3">
        <v>2000</v>
      </c>
      <c r="C3">
        <v>409496</v>
      </c>
      <c r="D3">
        <f>C3/deflatore!D1</f>
        <v>544475.97747240134</v>
      </c>
      <c r="F3" t="s">
        <v>43</v>
      </c>
      <c r="G3">
        <v>2000</v>
      </c>
      <c r="H3">
        <v>114672</v>
      </c>
      <c r="I3">
        <f>H3/deflatore!D1</f>
        <v>152470.71836773792</v>
      </c>
      <c r="K3">
        <v>2000</v>
      </c>
      <c r="L3">
        <v>48327</v>
      </c>
      <c r="M3">
        <f>L3/deflatore!D1</f>
        <v>64256.770672506544</v>
      </c>
    </row>
    <row r="4" spans="1:13" x14ac:dyDescent="0.2">
      <c r="A4" t="s">
        <v>42</v>
      </c>
      <c r="B4">
        <v>2001</v>
      </c>
      <c r="C4">
        <v>433471</v>
      </c>
      <c r="D4" s="5">
        <f>C4/deflatore!D2</f>
        <v>559954.88830306428</v>
      </c>
      <c r="F4" t="s">
        <v>43</v>
      </c>
      <c r="G4">
        <v>2001</v>
      </c>
      <c r="H4">
        <v>122177</v>
      </c>
      <c r="I4" s="5">
        <f>H4/deflatore!D2</f>
        <v>157827.41726252387</v>
      </c>
      <c r="K4">
        <v>2001</v>
      </c>
      <c r="L4">
        <v>48272</v>
      </c>
      <c r="M4" s="5">
        <f>L4/deflatore!D2</f>
        <v>62357.441139466122</v>
      </c>
    </row>
    <row r="5" spans="1:13" x14ac:dyDescent="0.2">
      <c r="A5" t="s">
        <v>42</v>
      </c>
      <c r="B5">
        <v>2002</v>
      </c>
      <c r="C5">
        <v>431273</v>
      </c>
      <c r="D5" s="5">
        <f>C5/deflatore!D3</f>
        <v>539788.35023311793</v>
      </c>
      <c r="F5" t="s">
        <v>43</v>
      </c>
      <c r="G5">
        <v>2002</v>
      </c>
      <c r="H5">
        <v>124121</v>
      </c>
      <c r="I5" s="5">
        <f>H5/deflatore!D3</f>
        <v>155351.87646637936</v>
      </c>
      <c r="K5">
        <v>2002</v>
      </c>
      <c r="L5">
        <v>47744</v>
      </c>
      <c r="M5" s="5">
        <f>L5/deflatore!D3</f>
        <v>59757.17235609459</v>
      </c>
    </row>
    <row r="6" spans="1:13" x14ac:dyDescent="0.2">
      <c r="A6" t="s">
        <v>42</v>
      </c>
      <c r="B6">
        <v>2003</v>
      </c>
      <c r="C6">
        <v>466570</v>
      </c>
      <c r="D6" s="5">
        <f>C6/deflatore!D4</f>
        <v>566745.42497514421</v>
      </c>
      <c r="F6" t="s">
        <v>43</v>
      </c>
      <c r="G6">
        <v>2003</v>
      </c>
      <c r="H6">
        <v>136494</v>
      </c>
      <c r="I6" s="5">
        <f>H6/deflatore!D4</f>
        <v>165800.09438360232</v>
      </c>
      <c r="K6">
        <v>2003</v>
      </c>
      <c r="L6">
        <v>50033</v>
      </c>
      <c r="M6" s="5">
        <f>L6/deflatore!D4</f>
        <v>60775.390290377414</v>
      </c>
    </row>
    <row r="7" spans="1:13" x14ac:dyDescent="0.2">
      <c r="A7" t="s">
        <v>42</v>
      </c>
      <c r="B7">
        <v>2004</v>
      </c>
      <c r="C7">
        <v>472220</v>
      </c>
      <c r="D7" s="5">
        <f>C7/deflatore!D5</f>
        <v>559126.95034078148</v>
      </c>
      <c r="F7" t="s">
        <v>43</v>
      </c>
      <c r="G7">
        <v>2004</v>
      </c>
      <c r="H7">
        <v>145597</v>
      </c>
      <c r="I7" s="5">
        <f>H7/deflatore!D5</f>
        <v>172392.54285876657</v>
      </c>
      <c r="K7">
        <v>2004</v>
      </c>
      <c r="L7">
        <v>51852</v>
      </c>
      <c r="M7" s="5">
        <f>L7/deflatore!D5</f>
        <v>61394.796131189272</v>
      </c>
    </row>
    <row r="8" spans="1:13" x14ac:dyDescent="0.2">
      <c r="A8" t="s">
        <v>42</v>
      </c>
      <c r="B8">
        <v>2005</v>
      </c>
      <c r="C8">
        <v>464362</v>
      </c>
      <c r="D8" s="5">
        <f>C8/deflatore!D6</f>
        <v>539725.85808080621</v>
      </c>
      <c r="F8" t="s">
        <v>43</v>
      </c>
      <c r="G8">
        <v>2005</v>
      </c>
      <c r="H8">
        <v>145506</v>
      </c>
      <c r="I8" s="5">
        <f>H8/deflatore!D6</f>
        <v>169120.96749067705</v>
      </c>
      <c r="K8">
        <v>2005</v>
      </c>
      <c r="L8">
        <v>51415</v>
      </c>
      <c r="M8" s="5">
        <f>L8/deflatore!D6</f>
        <v>59759.422591048897</v>
      </c>
    </row>
    <row r="9" spans="1:13" x14ac:dyDescent="0.2">
      <c r="A9" t="s">
        <v>42</v>
      </c>
      <c r="B9">
        <v>2006</v>
      </c>
      <c r="C9">
        <v>514585</v>
      </c>
      <c r="D9" s="5">
        <f>C9/deflatore!D7</f>
        <v>586500.84527952969</v>
      </c>
      <c r="F9" t="s">
        <v>43</v>
      </c>
      <c r="G9">
        <v>2006</v>
      </c>
      <c r="H9">
        <v>157564</v>
      </c>
      <c r="I9" s="5">
        <f>H9/deflatore!D7</f>
        <v>179584.36251663734</v>
      </c>
      <c r="K9">
        <v>2006</v>
      </c>
      <c r="L9">
        <v>54452</v>
      </c>
      <c r="M9" s="5">
        <f>L9/deflatore!D7</f>
        <v>62061.941228681273</v>
      </c>
    </row>
    <row r="10" spans="1:13" x14ac:dyDescent="0.2">
      <c r="A10" t="s">
        <v>42</v>
      </c>
      <c r="B10">
        <v>2007</v>
      </c>
      <c r="C10">
        <v>558760</v>
      </c>
      <c r="D10" s="5">
        <f>C10/deflatore!D8</f>
        <v>621160.08039469714</v>
      </c>
      <c r="F10" t="s">
        <v>43</v>
      </c>
      <c r="G10">
        <v>2007</v>
      </c>
      <c r="H10">
        <v>163134</v>
      </c>
      <c r="I10" s="5">
        <f>H10/deflatore!D8</f>
        <v>181352.15218539</v>
      </c>
      <c r="K10">
        <v>2007</v>
      </c>
      <c r="L10">
        <v>58495</v>
      </c>
      <c r="M10" s="5">
        <f>L10/deflatore!D8</f>
        <v>65027.48747707031</v>
      </c>
    </row>
    <row r="11" spans="1:13" x14ac:dyDescent="0.2">
      <c r="A11" t="s">
        <v>42</v>
      </c>
      <c r="B11">
        <v>2008</v>
      </c>
      <c r="C11">
        <v>555693</v>
      </c>
      <c r="D11" s="5">
        <f>C11/deflatore!D9</f>
        <v>603805.37433501298</v>
      </c>
      <c r="F11" t="s">
        <v>43</v>
      </c>
      <c r="G11">
        <v>2008</v>
      </c>
      <c r="H11">
        <v>168353</v>
      </c>
      <c r="I11" s="5">
        <f>H11/deflatore!D9</f>
        <v>182929.14646292548</v>
      </c>
      <c r="K11">
        <v>2008</v>
      </c>
      <c r="L11">
        <v>59282</v>
      </c>
      <c r="M11" s="5">
        <f>L11/deflatore!D9</f>
        <v>64414.686169032619</v>
      </c>
    </row>
    <row r="12" spans="1:13" x14ac:dyDescent="0.2">
      <c r="A12" t="s">
        <v>42</v>
      </c>
      <c r="B12">
        <v>2009</v>
      </c>
      <c r="C12">
        <v>551824</v>
      </c>
      <c r="D12" s="5">
        <f>C12/deflatore!D10</f>
        <v>589921.64026258257</v>
      </c>
      <c r="F12" t="s">
        <v>43</v>
      </c>
      <c r="G12">
        <v>2009</v>
      </c>
      <c r="H12">
        <v>165631</v>
      </c>
      <c r="I12" s="5">
        <f>H12/deflatore!D10</f>
        <v>177066.07758693318</v>
      </c>
      <c r="K12">
        <v>2009</v>
      </c>
      <c r="L12">
        <v>59183</v>
      </c>
      <c r="M12" s="5">
        <f>L12/deflatore!D10</f>
        <v>63268.963357266854</v>
      </c>
    </row>
    <row r="13" spans="1:13" x14ac:dyDescent="0.2">
      <c r="A13" t="s">
        <v>42</v>
      </c>
      <c r="B13">
        <v>2010</v>
      </c>
      <c r="C13">
        <v>564981</v>
      </c>
      <c r="D13" s="5">
        <f>C13/deflatore!D11</f>
        <v>602206.06613746646</v>
      </c>
      <c r="F13" t="s">
        <v>43</v>
      </c>
      <c r="G13">
        <v>2010</v>
      </c>
      <c r="H13">
        <v>157706</v>
      </c>
      <c r="I13" s="5">
        <f>H13/deflatore!D11</f>
        <v>168096.8207183521</v>
      </c>
      <c r="K13">
        <v>2010</v>
      </c>
      <c r="L13">
        <v>54557</v>
      </c>
      <c r="M13" s="5">
        <f>L13/deflatore!D11</f>
        <v>58151.612798061811</v>
      </c>
    </row>
    <row r="14" spans="1:13" x14ac:dyDescent="0.2">
      <c r="A14" t="s">
        <v>42</v>
      </c>
      <c r="B14">
        <v>2011</v>
      </c>
      <c r="C14">
        <v>565558</v>
      </c>
      <c r="D14" s="5">
        <f>C14/deflatore!D12</f>
        <v>593180.38195439929</v>
      </c>
      <c r="F14" t="s">
        <v>43</v>
      </c>
      <c r="G14">
        <v>2011</v>
      </c>
      <c r="H14">
        <v>167227</v>
      </c>
      <c r="I14" s="5">
        <f>H14/deflatore!D12</f>
        <v>175394.52316665722</v>
      </c>
      <c r="K14">
        <v>2011</v>
      </c>
      <c r="L14">
        <v>58757</v>
      </c>
      <c r="M14" s="5">
        <f>L14/deflatore!D12</f>
        <v>61626.746863265369</v>
      </c>
    </row>
    <row r="15" spans="1:13" x14ac:dyDescent="0.2">
      <c r="A15" t="s">
        <v>42</v>
      </c>
      <c r="B15">
        <v>2012</v>
      </c>
      <c r="C15">
        <v>578056</v>
      </c>
      <c r="D15" s="5">
        <f>C15/deflatore!D13</f>
        <v>597430.57096656738</v>
      </c>
      <c r="F15" t="s">
        <v>43</v>
      </c>
      <c r="G15">
        <v>2012</v>
      </c>
      <c r="H15">
        <v>177948</v>
      </c>
      <c r="I15" s="5">
        <f>H15/deflatore!D13</f>
        <v>183912.24248577771</v>
      </c>
      <c r="K15">
        <v>2012</v>
      </c>
      <c r="L15">
        <v>60662</v>
      </c>
      <c r="M15" s="5">
        <f>L15/deflatore!D13</f>
        <v>62695.194403265268</v>
      </c>
    </row>
    <row r="16" spans="1:13" x14ac:dyDescent="0.2">
      <c r="A16" t="s">
        <v>42</v>
      </c>
      <c r="B16">
        <v>2013</v>
      </c>
      <c r="C16">
        <v>601344</v>
      </c>
      <c r="D16" s="5">
        <f>C16/deflatore!D14</f>
        <v>614008.97792840621</v>
      </c>
      <c r="F16" t="s">
        <v>43</v>
      </c>
      <c r="G16">
        <v>2013</v>
      </c>
      <c r="H16">
        <v>174627</v>
      </c>
      <c r="I16" s="5">
        <f>H16/deflatore!D14</f>
        <v>178304.84013926104</v>
      </c>
      <c r="K16">
        <v>2013</v>
      </c>
      <c r="L16">
        <v>60448</v>
      </c>
      <c r="M16" s="5">
        <f>L16/deflatore!D14</f>
        <v>61721.102559959523</v>
      </c>
    </row>
    <row r="17" spans="1:13" x14ac:dyDescent="0.2">
      <c r="A17" t="s">
        <v>42</v>
      </c>
      <c r="B17">
        <v>2014</v>
      </c>
      <c r="C17">
        <v>585479</v>
      </c>
      <c r="D17" s="5">
        <f>C17/deflatore!D15</f>
        <v>591297.9187929047</v>
      </c>
      <c r="F17" t="s">
        <v>43</v>
      </c>
      <c r="G17">
        <v>2014</v>
      </c>
      <c r="H17">
        <v>173380</v>
      </c>
      <c r="I17" s="5">
        <f>H17/deflatore!D15</f>
        <v>175103.17733055126</v>
      </c>
      <c r="K17">
        <v>2014</v>
      </c>
      <c r="L17">
        <v>61477</v>
      </c>
      <c r="M17" s="5">
        <f>L17/deflatore!D15</f>
        <v>62088.003418792825</v>
      </c>
    </row>
    <row r="18" spans="1:13" x14ac:dyDescent="0.2">
      <c r="A18" t="s">
        <v>42</v>
      </c>
      <c r="B18">
        <v>2015</v>
      </c>
      <c r="C18">
        <v>603751</v>
      </c>
      <c r="D18" s="5">
        <f>C18/deflatore!D16</f>
        <v>603751</v>
      </c>
      <c r="F18" t="s">
        <v>43</v>
      </c>
      <c r="G18">
        <v>2015</v>
      </c>
      <c r="H18">
        <v>178386</v>
      </c>
      <c r="I18" s="5">
        <f>H18/deflatore!D16</f>
        <v>178386</v>
      </c>
      <c r="K18">
        <v>2015</v>
      </c>
      <c r="L18">
        <v>62485</v>
      </c>
      <c r="M18" s="5">
        <f>L18/deflatore!D16</f>
        <v>62485</v>
      </c>
    </row>
    <row r="19" spans="1:13" x14ac:dyDescent="0.2">
      <c r="A19" t="s">
        <v>42</v>
      </c>
      <c r="B19">
        <v>2016</v>
      </c>
      <c r="C19">
        <v>607766</v>
      </c>
      <c r="D19" s="5">
        <f>C19/deflatore!D17</f>
        <v>600192.24909549323</v>
      </c>
      <c r="F19" t="s">
        <v>43</v>
      </c>
      <c r="G19">
        <v>2016</v>
      </c>
      <c r="H19">
        <v>180986</v>
      </c>
      <c r="I19" s="5">
        <f>H19/deflatore!D17</f>
        <v>178730.62065794558</v>
      </c>
      <c r="K19">
        <v>2016</v>
      </c>
      <c r="L19">
        <v>63780</v>
      </c>
      <c r="M19" s="5">
        <f>L19/deflatore!D17</f>
        <v>62985.19767033786</v>
      </c>
    </row>
    <row r="20" spans="1:13" x14ac:dyDescent="0.2">
      <c r="A20" t="s">
        <v>42</v>
      </c>
      <c r="B20">
        <v>2017</v>
      </c>
      <c r="C20">
        <v>622469</v>
      </c>
      <c r="D20" s="5">
        <f>C20/deflatore!D18</f>
        <v>611317.00372587936</v>
      </c>
      <c r="F20" t="s">
        <v>43</v>
      </c>
      <c r="G20">
        <v>2017</v>
      </c>
      <c r="H20">
        <v>182120</v>
      </c>
      <c r="I20" s="5">
        <f>H20/deflatore!D18</f>
        <v>178857.18440365247</v>
      </c>
      <c r="K20">
        <v>2017</v>
      </c>
      <c r="L20">
        <v>64435</v>
      </c>
      <c r="M20" s="5">
        <f>L20/deflatore!D18</f>
        <v>63280.59892954836</v>
      </c>
    </row>
    <row r="21" spans="1:13" x14ac:dyDescent="0.2">
      <c r="A21" t="s">
        <v>42</v>
      </c>
      <c r="B21">
        <v>2018</v>
      </c>
      <c r="C21">
        <v>641608</v>
      </c>
      <c r="D21" s="5">
        <f>C21/deflatore!D19</f>
        <v>623583.57593743142</v>
      </c>
      <c r="F21" t="s">
        <v>43</v>
      </c>
      <c r="G21">
        <v>2018</v>
      </c>
      <c r="H21">
        <v>186614</v>
      </c>
      <c r="I21" s="5">
        <f>H21/deflatore!D19</f>
        <v>181371.5312776459</v>
      </c>
      <c r="K21">
        <v>2018</v>
      </c>
      <c r="L21">
        <v>66707</v>
      </c>
      <c r="M21" s="5">
        <f>L21/deflatore!D19</f>
        <v>64833.028266571237</v>
      </c>
    </row>
    <row r="22" spans="1:13" x14ac:dyDescent="0.2">
      <c r="A22" t="s">
        <v>42</v>
      </c>
      <c r="B22">
        <v>2019</v>
      </c>
      <c r="C22">
        <v>644023</v>
      </c>
      <c r="D22" s="5">
        <f>C22/deflatore!D20</f>
        <v>620207.0348916261</v>
      </c>
      <c r="F22" t="s">
        <v>43</v>
      </c>
      <c r="G22">
        <v>2019</v>
      </c>
      <c r="H22">
        <v>187270</v>
      </c>
      <c r="I22" s="5">
        <f>H22/deflatore!D20</f>
        <v>180344.75697941659</v>
      </c>
      <c r="K22">
        <v>2019</v>
      </c>
      <c r="L22">
        <v>66860</v>
      </c>
      <c r="M22" s="5">
        <f>L22/deflatore!D20</f>
        <v>64387.517763890603</v>
      </c>
    </row>
    <row r="23" spans="1:13" x14ac:dyDescent="0.2">
      <c r="A23" t="s">
        <v>42</v>
      </c>
      <c r="B23">
        <v>2020</v>
      </c>
      <c r="C23">
        <v>611320</v>
      </c>
      <c r="D23" s="5">
        <f>C23/deflatore!D21</f>
        <v>582052.92237247014</v>
      </c>
      <c r="F23" t="s">
        <v>43</v>
      </c>
      <c r="G23">
        <v>2020</v>
      </c>
      <c r="H23">
        <v>178432</v>
      </c>
      <c r="I23" s="5">
        <f>H23/deflatore!D21</f>
        <v>169889.52928869429</v>
      </c>
      <c r="K23">
        <v>2020</v>
      </c>
      <c r="L23">
        <v>63516</v>
      </c>
      <c r="M23" s="5">
        <f>L23/deflatore!D21</f>
        <v>60475.157720031762</v>
      </c>
    </row>
    <row r="30" spans="1:13" x14ac:dyDescent="0.2">
      <c r="F30" t="s">
        <v>50</v>
      </c>
      <c r="G30" t="s">
        <v>11</v>
      </c>
      <c r="H30" t="s">
        <v>12</v>
      </c>
    </row>
    <row r="31" spans="1:13" x14ac:dyDescent="0.2">
      <c r="E31" s="5">
        <v>2000</v>
      </c>
      <c r="F31" s="9">
        <f>M3/'fig 2'!D14</f>
        <v>0.48596205941881693</v>
      </c>
      <c r="G31" s="9">
        <f>D3/'fig 2'!C14</f>
        <v>0.43495093822329867</v>
      </c>
      <c r="H31" s="9">
        <f>I3/'fig 2'!E14</f>
        <v>0.37428251204743113</v>
      </c>
    </row>
    <row r="32" spans="1:13" x14ac:dyDescent="0.2">
      <c r="E32" s="5">
        <v>2001</v>
      </c>
      <c r="F32" s="9">
        <f>M4/'fig 2'!D15</f>
        <v>0.46398113893937803</v>
      </c>
      <c r="G32" s="9">
        <f>D4/'fig 2'!C15</f>
        <v>0.43843695618422029</v>
      </c>
      <c r="H32" s="9">
        <f>I4/'fig 2'!E15</f>
        <v>0.38059664984227481</v>
      </c>
    </row>
    <row r="33" spans="5:8" x14ac:dyDescent="0.2">
      <c r="E33" s="5">
        <v>2002</v>
      </c>
      <c r="F33" s="9">
        <f>M5/'fig 2'!D16</f>
        <v>0.4446671450593892</v>
      </c>
      <c r="G33" s="9">
        <f>D5/'fig 2'!C16</f>
        <v>0.42057963656640812</v>
      </c>
      <c r="H33" s="9">
        <f>I5/'fig 2'!E16</f>
        <v>0.37626535764487462</v>
      </c>
    </row>
    <row r="34" spans="5:8" x14ac:dyDescent="0.2">
      <c r="E34" s="5">
        <v>2003</v>
      </c>
      <c r="F34" s="9">
        <f>M6/'fig 2'!D17</f>
        <v>0.44931905988031601</v>
      </c>
      <c r="G34" s="9">
        <f>D6/'fig 2'!C17</f>
        <v>0.43994322802179142</v>
      </c>
      <c r="H34" s="9">
        <f>I6/'fig 2'!E17</f>
        <v>0.40415419176545397</v>
      </c>
    </row>
    <row r="35" spans="5:8" x14ac:dyDescent="0.2">
      <c r="E35" s="5">
        <v>2004</v>
      </c>
      <c r="F35" s="9">
        <f>M7/'fig 2'!D18</f>
        <v>0.4480093355194924</v>
      </c>
      <c r="G35" s="9">
        <f>D7/'fig 2'!C18</f>
        <v>0.42666135636424019</v>
      </c>
      <c r="H35" s="9">
        <f>I7/'fig 2'!E18</f>
        <v>0.41854390642363176</v>
      </c>
    </row>
    <row r="36" spans="5:8" x14ac:dyDescent="0.2">
      <c r="E36" s="5">
        <v>2005</v>
      </c>
      <c r="F36" s="9">
        <f>M8/'fig 2'!D19</f>
        <v>0.4313445476616431</v>
      </c>
      <c r="G36" s="9">
        <f>D8/'fig 2'!C19</f>
        <v>0.40816581255991358</v>
      </c>
      <c r="H36" s="9">
        <f>I8/'fig 2'!E19</f>
        <v>0.40833520451454347</v>
      </c>
    </row>
    <row r="37" spans="5:8" x14ac:dyDescent="0.2">
      <c r="E37" s="5">
        <v>2006</v>
      </c>
      <c r="F37" s="9">
        <f>M9/'fig 2'!D20</f>
        <v>0.44006322948289772</v>
      </c>
      <c r="G37" s="9">
        <f>D9/'fig 2'!C20</f>
        <v>0.43544323549339825</v>
      </c>
      <c r="H37" s="9">
        <f>I9/'fig 2'!E20</f>
        <v>0.4269600803131377</v>
      </c>
    </row>
    <row r="38" spans="5:8" x14ac:dyDescent="0.2">
      <c r="E38" s="5">
        <v>2007</v>
      </c>
      <c r="F38" s="9">
        <f>M10/'fig 2'!D21</f>
        <v>0.45742174871621039</v>
      </c>
      <c r="G38" s="9">
        <f>D10/'fig 2'!C21</f>
        <v>0.45334794406025825</v>
      </c>
      <c r="H38" s="9">
        <f>I10/'fig 2'!E21</f>
        <v>0.42811455767070206</v>
      </c>
    </row>
    <row r="39" spans="5:8" x14ac:dyDescent="0.2">
      <c r="E39" s="5">
        <v>2008</v>
      </c>
      <c r="F39" s="9">
        <f>M11/'fig 2'!D22</f>
        <v>0.46230481167550602</v>
      </c>
      <c r="G39" s="9">
        <f>D11/'fig 2'!C22</f>
        <v>0.44396477925596561</v>
      </c>
      <c r="H39" s="9">
        <f>I11/'fig 2'!E22</f>
        <v>0.43931206014356294</v>
      </c>
    </row>
    <row r="40" spans="5:8" x14ac:dyDescent="0.2">
      <c r="E40" s="5">
        <v>2009</v>
      </c>
      <c r="F40" s="9">
        <f>M12/'fig 2'!D23</f>
        <v>0.4957551269400497</v>
      </c>
      <c r="G40" s="9">
        <f>D12/'fig 2'!C23</f>
        <v>0.45897840574737719</v>
      </c>
      <c r="H40" s="9">
        <f>I12/'fig 2'!E23</f>
        <v>0.4455919533146922</v>
      </c>
    </row>
    <row r="41" spans="5:8" x14ac:dyDescent="0.2">
      <c r="E41" s="5">
        <v>2010</v>
      </c>
      <c r="F41" s="9">
        <f>M13/'fig 2'!D24</f>
        <v>0.43979387208336873</v>
      </c>
      <c r="G41" s="9">
        <f>D13/'fig 2'!C24</f>
        <v>0.45742952878963977</v>
      </c>
      <c r="H41" s="9">
        <f>I13/'fig 2'!E24</f>
        <v>0.42543458729243117</v>
      </c>
    </row>
    <row r="42" spans="5:8" x14ac:dyDescent="0.2">
      <c r="E42" s="5">
        <v>2011</v>
      </c>
      <c r="F42" s="9">
        <f>M14/'fig 2'!D25</f>
        <v>0.4612908206534565</v>
      </c>
      <c r="G42" s="9">
        <f>D14/'fig 2'!C25</f>
        <v>0.44596249773000385</v>
      </c>
      <c r="H42" s="9">
        <f>I14/'fig 2'!E25</f>
        <v>0.44573926581517109</v>
      </c>
    </row>
    <row r="43" spans="5:8" x14ac:dyDescent="0.2">
      <c r="E43" s="5">
        <v>2012</v>
      </c>
      <c r="F43" s="9">
        <f>M15/'fig 2'!D26</f>
        <v>0.49335062215152981</v>
      </c>
      <c r="G43" s="9">
        <f>D15/'fig 2'!C26</f>
        <v>0.46411382758219816</v>
      </c>
      <c r="H43" s="9">
        <f>I15/'fig 2'!E26</f>
        <v>0.47769909943422195</v>
      </c>
    </row>
    <row r="44" spans="5:8" x14ac:dyDescent="0.2">
      <c r="E44" s="5">
        <v>2013</v>
      </c>
      <c r="F44" s="9">
        <f>M16/'fig 2'!D27</f>
        <v>0.48602431464046908</v>
      </c>
      <c r="G44" s="9">
        <f>D16/'fig 2'!C27</f>
        <v>0.48437039114578051</v>
      </c>
      <c r="H44" s="9">
        <f>I16/'fig 2'!E27</f>
        <v>0.47715087416661034</v>
      </c>
    </row>
    <row r="45" spans="5:8" x14ac:dyDescent="0.2">
      <c r="E45" s="5">
        <v>2014</v>
      </c>
      <c r="F45" s="9">
        <f>M17/'fig 2'!D28</f>
        <v>0.49442571366178906</v>
      </c>
      <c r="G45" s="9">
        <f>D17/'fig 2'!C28</f>
        <v>0.46517113747519723</v>
      </c>
      <c r="H45" s="9">
        <f>I17/'fig 2'!E28</f>
        <v>0.47302413981419017</v>
      </c>
    </row>
    <row r="46" spans="5:8" x14ac:dyDescent="0.2">
      <c r="E46" s="5">
        <v>2015</v>
      </c>
      <c r="F46" s="9">
        <f>M18/'fig 2'!D29</f>
        <v>0.49170472063286963</v>
      </c>
      <c r="G46" s="9">
        <f>D18/'fig 2'!C29</f>
        <v>0.4721196506781738</v>
      </c>
      <c r="H46" s="9">
        <f>I18/'fig 2'!E29</f>
        <v>0.475195713952351</v>
      </c>
    </row>
    <row r="47" spans="5:8" x14ac:dyDescent="0.2">
      <c r="E47" s="5">
        <v>2016</v>
      </c>
      <c r="F47" s="9">
        <f>M19/'fig 2'!D30</f>
        <v>0.48950425401711539</v>
      </c>
      <c r="G47" s="9">
        <f>D19/'fig 2'!C30</f>
        <v>0.46196619036184861</v>
      </c>
      <c r="H47" s="9">
        <f>I19/'fig 2'!E30</f>
        <v>0.47535055594238146</v>
      </c>
    </row>
    <row r="48" spans="5:8" x14ac:dyDescent="0.2">
      <c r="E48" s="5">
        <v>2017</v>
      </c>
      <c r="F48" s="9">
        <f>M20/'fig 2'!D31</f>
        <v>0.47777945590093845</v>
      </c>
      <c r="G48" s="9">
        <f>D20/'fig 2'!C31</f>
        <v>0.46167906315053125</v>
      </c>
      <c r="H48" s="9">
        <f>I20/'fig 2'!E31</f>
        <v>0.47206454660174019</v>
      </c>
    </row>
    <row r="49" spans="5:8" x14ac:dyDescent="0.2">
      <c r="E49" s="5">
        <v>2018</v>
      </c>
      <c r="F49" s="9">
        <f>M21/'fig 2'!D32</f>
        <v>0.48482644328080654</v>
      </c>
      <c r="G49" s="9">
        <f>D21/'fig 2'!C32</f>
        <v>0.46553086581348807</v>
      </c>
      <c r="H49" s="9">
        <f>I21/'fig 2'!E32</f>
        <v>0.47821810030510542</v>
      </c>
    </row>
    <row r="50" spans="5:8" x14ac:dyDescent="0.2">
      <c r="E50" s="5">
        <v>2019</v>
      </c>
      <c r="F50" s="9">
        <f>M22/'fig 2'!D33</f>
        <v>0.48369625922048654</v>
      </c>
      <c r="G50" s="9">
        <f>D22/'fig 2'!C33</f>
        <v>0.46047635292285283</v>
      </c>
      <c r="H50" s="9">
        <f>I22/'fig 2'!E33</f>
        <v>0.47406874256915821</v>
      </c>
    </row>
    <row r="51" spans="5:8" x14ac:dyDescent="0.2">
      <c r="E51" s="5">
        <v>2020</v>
      </c>
      <c r="F51" s="9">
        <f>M23/'fig 2'!D34</f>
        <v>0.50313450707532781</v>
      </c>
      <c r="G51" s="9">
        <f>D23/'fig 2'!C34</f>
        <v>0.47571400253108342</v>
      </c>
      <c r="H51" s="9">
        <f>I23/'fig 2'!E34</f>
        <v>0.48892267002389594</v>
      </c>
    </row>
    <row r="52" spans="5:8" x14ac:dyDescent="0.2">
      <c r="F52" s="5"/>
      <c r="G52" s="5"/>
      <c r="H52" s="5"/>
    </row>
    <row r="53" spans="5:8" x14ac:dyDescent="0.2">
      <c r="F53" s="5"/>
      <c r="G53" s="5"/>
      <c r="H53" s="5"/>
    </row>
    <row r="54" spans="5:8" x14ac:dyDescent="0.2">
      <c r="F54" s="5"/>
      <c r="G54" s="5"/>
      <c r="H54" s="5"/>
    </row>
    <row r="55" spans="5:8" x14ac:dyDescent="0.2">
      <c r="F55" s="5"/>
      <c r="G55" s="5"/>
      <c r="H55" s="5"/>
    </row>
    <row r="56" spans="5:8" x14ac:dyDescent="0.2">
      <c r="F56" s="5"/>
      <c r="G56" s="5"/>
      <c r="H56" s="5"/>
    </row>
    <row r="57" spans="5:8" x14ac:dyDescent="0.2">
      <c r="F57" s="5"/>
      <c r="G57" s="5"/>
      <c r="H57" s="5"/>
    </row>
    <row r="58" spans="5:8" x14ac:dyDescent="0.2">
      <c r="F58" s="5"/>
      <c r="G58" s="5"/>
      <c r="H58" s="5"/>
    </row>
    <row r="59" spans="5:8" x14ac:dyDescent="0.2">
      <c r="F59" s="5"/>
      <c r="G59" s="5"/>
      <c r="H59" s="5"/>
    </row>
    <row r="60" spans="5:8" x14ac:dyDescent="0.2">
      <c r="F60" s="5"/>
      <c r="G60" s="5"/>
      <c r="H60" s="5"/>
    </row>
    <row r="61" spans="5:8" x14ac:dyDescent="0.2">
      <c r="F61" s="5"/>
      <c r="G61" s="5"/>
      <c r="H61" s="5"/>
    </row>
    <row r="62" spans="5:8" x14ac:dyDescent="0.2">
      <c r="F62" s="5"/>
      <c r="G62" s="5"/>
      <c r="H62" s="5"/>
    </row>
    <row r="63" spans="5:8" x14ac:dyDescent="0.2">
      <c r="F63" s="5"/>
      <c r="G63" s="5"/>
      <c r="H63" s="5"/>
    </row>
    <row r="64" spans="5:8" x14ac:dyDescent="0.2">
      <c r="F64" s="5"/>
      <c r="G64" s="5"/>
      <c r="H64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0"/>
  <sheetViews>
    <sheetView topLeftCell="A46" workbookViewId="0">
      <selection activeCell="T71" sqref="T71"/>
    </sheetView>
  </sheetViews>
  <sheetFormatPr defaultRowHeight="14.25" x14ac:dyDescent="0.2"/>
  <cols>
    <col min="5" max="5" width="9" style="5"/>
    <col min="6" max="6" width="10.75" style="5" bestFit="1" customWidth="1"/>
    <col min="7" max="7" width="10.625" style="5" bestFit="1" customWidth="1"/>
    <col min="8" max="8" width="10.625" bestFit="1" customWidth="1"/>
    <col min="11" max="13" width="12" bestFit="1" customWidth="1"/>
    <col min="15" max="15" width="9" style="5"/>
    <col min="16" max="17" width="11" style="5" bestFit="1" customWidth="1"/>
    <col min="18" max="18" width="10" bestFit="1" customWidth="1"/>
  </cols>
  <sheetData>
    <row r="1" spans="1:27" x14ac:dyDescent="0.2">
      <c r="A1" t="s">
        <v>51</v>
      </c>
      <c r="B1" t="s">
        <v>63</v>
      </c>
      <c r="E1" s="5" t="s">
        <v>62</v>
      </c>
      <c r="J1" t="s">
        <v>55</v>
      </c>
      <c r="L1" t="s">
        <v>63</v>
      </c>
      <c r="O1" s="5" t="s">
        <v>62</v>
      </c>
      <c r="T1" t="s">
        <v>56</v>
      </c>
      <c r="V1" t="s">
        <v>63</v>
      </c>
      <c r="Y1" t="s">
        <v>62</v>
      </c>
    </row>
    <row r="2" spans="1:27" x14ac:dyDescent="0.2">
      <c r="A2" t="s">
        <v>39</v>
      </c>
      <c r="B2" t="s">
        <v>52</v>
      </c>
      <c r="C2" t="s">
        <v>53</v>
      </c>
      <c r="D2" t="s">
        <v>54</v>
      </c>
      <c r="E2" s="5" t="s">
        <v>57</v>
      </c>
      <c r="F2" s="5" t="s">
        <v>58</v>
      </c>
      <c r="G2" s="5" t="s">
        <v>59</v>
      </c>
      <c r="J2" t="s">
        <v>41</v>
      </c>
      <c r="K2" t="s">
        <v>39</v>
      </c>
      <c r="L2" t="s">
        <v>52</v>
      </c>
      <c r="M2" t="s">
        <v>53</v>
      </c>
      <c r="N2" t="s">
        <v>54</v>
      </c>
      <c r="O2" s="5" t="s">
        <v>57</v>
      </c>
      <c r="P2" s="5" t="s">
        <v>58</v>
      </c>
      <c r="Q2" s="5" t="s">
        <v>59</v>
      </c>
      <c r="T2" t="s">
        <v>41</v>
      </c>
      <c r="U2" t="s">
        <v>39</v>
      </c>
      <c r="V2" t="s">
        <v>52</v>
      </c>
      <c r="W2" t="s">
        <v>53</v>
      </c>
      <c r="X2" t="s">
        <v>54</v>
      </c>
      <c r="Y2" s="5" t="s">
        <v>57</v>
      </c>
      <c r="Z2" s="5" t="s">
        <v>58</v>
      </c>
      <c r="AA2" s="5" t="s">
        <v>59</v>
      </c>
    </row>
    <row r="3" spans="1:27" x14ac:dyDescent="0.2">
      <c r="A3">
        <v>2000</v>
      </c>
      <c r="B3">
        <v>16333</v>
      </c>
      <c r="C3">
        <v>17352</v>
      </c>
      <c r="D3">
        <v>2355</v>
      </c>
      <c r="E3" s="8">
        <f>B3/deflatore!D1</f>
        <v>21716.75948008462</v>
      </c>
      <c r="F3" s="8">
        <f>C3/deflatore!D1</f>
        <v>23071.647002903832</v>
      </c>
      <c r="G3" s="8">
        <f>D3/deflatore!D1</f>
        <v>3131.2660610787534</v>
      </c>
      <c r="J3" t="s">
        <v>42</v>
      </c>
      <c r="K3">
        <v>2000</v>
      </c>
      <c r="L3">
        <v>147959</v>
      </c>
      <c r="M3">
        <v>147547</v>
      </c>
      <c r="N3">
        <v>5386</v>
      </c>
      <c r="O3" s="8">
        <f>L3/deflatore!D1</f>
        <v>196729.93423828078</v>
      </c>
      <c r="P3" s="8">
        <f>M3/deflatore!D1</f>
        <v>196182.12888067379</v>
      </c>
      <c r="Q3" s="8">
        <f>N3/deflatore!D1</f>
        <v>7161.3583885223634</v>
      </c>
      <c r="T3" t="s">
        <v>43</v>
      </c>
      <c r="U3">
        <v>2000</v>
      </c>
      <c r="V3">
        <v>32172</v>
      </c>
      <c r="W3">
        <v>50847</v>
      </c>
      <c r="X3">
        <v>1344</v>
      </c>
      <c r="Y3" s="8">
        <f>V3/deflatore!D1</f>
        <v>42776.68438090261</v>
      </c>
      <c r="Z3" s="8">
        <f>W3/deflatore!D1</f>
        <v>67607.424801558969</v>
      </c>
      <c r="AA3" s="8">
        <f>X3/deflatore!D1</f>
        <v>1787.015535494626</v>
      </c>
    </row>
    <row r="4" spans="1:27" x14ac:dyDescent="0.2">
      <c r="A4">
        <v>2001</v>
      </c>
      <c r="B4">
        <v>17195</v>
      </c>
      <c r="C4">
        <v>17100</v>
      </c>
      <c r="D4">
        <v>865</v>
      </c>
      <c r="E4" s="8">
        <f>B4/deflatore!D2</f>
        <v>22212.383998863108</v>
      </c>
      <c r="F4" s="8">
        <f>C4/deflatore!D2</f>
        <v>22089.66364527823</v>
      </c>
      <c r="G4" s="8">
        <f>D4/deflatore!D2</f>
        <v>1117.4011142202146</v>
      </c>
      <c r="J4" t="s">
        <v>42</v>
      </c>
      <c r="K4">
        <v>2001</v>
      </c>
      <c r="L4">
        <v>156429</v>
      </c>
      <c r="M4">
        <v>156905</v>
      </c>
      <c r="N4">
        <v>3661</v>
      </c>
      <c r="O4" s="8">
        <f>L4/deflatore!D2</f>
        <v>202073.9177992531</v>
      </c>
      <c r="P4" s="8">
        <f>M4/deflatore!D2</f>
        <v>202688.81136037313</v>
      </c>
      <c r="Q4" s="8">
        <f>N4/deflatore!D2</f>
        <v>4729.2548892025497</v>
      </c>
      <c r="T4" t="s">
        <v>43</v>
      </c>
      <c r="U4">
        <v>2001</v>
      </c>
      <c r="V4">
        <v>35741</v>
      </c>
      <c r="W4">
        <v>52405</v>
      </c>
      <c r="X4">
        <v>1436</v>
      </c>
      <c r="Y4" s="8">
        <f>V4/deflatore!D2</f>
        <v>46169.980605022763</v>
      </c>
      <c r="Z4" s="8">
        <f>W4/deflatore!D2</f>
        <v>67696.422417006179</v>
      </c>
      <c r="AA4" s="8">
        <f>X4/deflatore!D2</f>
        <v>1855.0150289251192</v>
      </c>
    </row>
    <row r="5" spans="1:27" x14ac:dyDescent="0.2">
      <c r="A5">
        <v>2002</v>
      </c>
      <c r="B5">
        <v>16786</v>
      </c>
      <c r="C5">
        <v>17064</v>
      </c>
      <c r="D5">
        <v>495</v>
      </c>
      <c r="E5" s="8">
        <f>B5/deflatore!D3</f>
        <v>21009.632522817607</v>
      </c>
      <c r="F5" s="8">
        <f>C5/deflatore!D3</f>
        <v>21357.581875929918</v>
      </c>
      <c r="G5" s="8">
        <f>D5/deflatore!D3</f>
        <v>619.55010716041431</v>
      </c>
      <c r="J5" t="s">
        <v>42</v>
      </c>
      <c r="K5">
        <v>2002</v>
      </c>
      <c r="L5">
        <v>154929</v>
      </c>
      <c r="M5">
        <v>149610</v>
      </c>
      <c r="N5">
        <v>4592</v>
      </c>
      <c r="O5" s="8">
        <f>L5/deflatore!D3</f>
        <v>193911.67384294106</v>
      </c>
      <c r="P5" s="8">
        <f>M5/deflatore!D3</f>
        <v>187254.32632781734</v>
      </c>
      <c r="Q5" s="8">
        <f>N5/deflatore!D3</f>
        <v>5747.4224082436822</v>
      </c>
      <c r="T5" t="s">
        <v>43</v>
      </c>
      <c r="U5">
        <v>2002</v>
      </c>
      <c r="V5">
        <v>36179</v>
      </c>
      <c r="W5">
        <v>52494</v>
      </c>
      <c r="X5">
        <v>1923</v>
      </c>
      <c r="Y5" s="8">
        <f>V5/deflatore!D3</f>
        <v>45282.228943346723</v>
      </c>
      <c r="Z5" s="8">
        <f>W5/deflatore!D3</f>
        <v>65702.350152078361</v>
      </c>
      <c r="AA5" s="8">
        <f>X5/deflatore!D3</f>
        <v>2406.8582950898522</v>
      </c>
    </row>
    <row r="6" spans="1:27" x14ac:dyDescent="0.2">
      <c r="A6">
        <v>2003</v>
      </c>
      <c r="B6">
        <v>17263</v>
      </c>
      <c r="C6">
        <v>18335</v>
      </c>
      <c r="D6">
        <v>325</v>
      </c>
      <c r="E6" s="8">
        <f>B6/deflatore!D4</f>
        <v>20969.471400531354</v>
      </c>
      <c r="F6" s="8">
        <f>C6/deflatore!D4</f>
        <v>22271.63633949733</v>
      </c>
      <c r="G6" s="8">
        <f>D6/deflatore!D4</f>
        <v>394.77948242905001</v>
      </c>
      <c r="J6" t="s">
        <v>42</v>
      </c>
      <c r="K6">
        <v>2003</v>
      </c>
      <c r="L6">
        <v>161325</v>
      </c>
      <c r="M6">
        <v>171291</v>
      </c>
      <c r="N6">
        <v>3708</v>
      </c>
      <c r="O6" s="8">
        <f>L6/deflatore!D4</f>
        <v>195962.46154728151</v>
      </c>
      <c r="P6" s="8">
        <f>M6/deflatore!D4</f>
        <v>208068.22253770585</v>
      </c>
      <c r="Q6" s="8">
        <f>N6/deflatore!D4</f>
        <v>4504.1302179905151</v>
      </c>
      <c r="T6" t="s">
        <v>43</v>
      </c>
      <c r="U6">
        <v>2003</v>
      </c>
      <c r="V6">
        <v>37441</v>
      </c>
      <c r="W6">
        <v>56872</v>
      </c>
      <c r="X6">
        <v>1825</v>
      </c>
      <c r="Y6" s="8">
        <f>V6/deflatore!D4</f>
        <v>45479.811081926346</v>
      </c>
      <c r="Z6" s="8">
        <f>W6/deflatore!D4</f>
        <v>69082.765306784408</v>
      </c>
      <c r="AA6" s="8">
        <f>X6/deflatore!D4</f>
        <v>2216.8386321015887</v>
      </c>
    </row>
    <row r="7" spans="1:27" x14ac:dyDescent="0.2">
      <c r="A7">
        <v>2004</v>
      </c>
      <c r="B7">
        <v>17595</v>
      </c>
      <c r="C7">
        <v>19572</v>
      </c>
      <c r="D7">
        <v>337</v>
      </c>
      <c r="E7" s="8">
        <f>B7/deflatore!D5</f>
        <v>20833.168208136143</v>
      </c>
      <c r="F7" s="8">
        <f>C7/deflatore!D5</f>
        <v>23174.013536211456</v>
      </c>
      <c r="G7" s="8">
        <f>D7/deflatore!D5</f>
        <v>399.02118136640411</v>
      </c>
      <c r="J7" t="s">
        <v>42</v>
      </c>
      <c r="K7">
        <v>2004</v>
      </c>
      <c r="L7">
        <v>164622</v>
      </c>
      <c r="M7">
        <v>169145</v>
      </c>
      <c r="N7">
        <v>4224</v>
      </c>
      <c r="O7" s="8">
        <f>L7/deflatore!D5</f>
        <v>194918.88699970377</v>
      </c>
      <c r="P7" s="8">
        <f>M7/deflatore!D5</f>
        <v>200274.29591163329</v>
      </c>
      <c r="Q7" s="8">
        <f>N7/deflatore!D5</f>
        <v>5001.38121688929</v>
      </c>
      <c r="T7" t="s">
        <v>43</v>
      </c>
      <c r="U7">
        <v>2004</v>
      </c>
      <c r="V7">
        <v>39119</v>
      </c>
      <c r="W7">
        <v>62874</v>
      </c>
      <c r="X7">
        <v>2028</v>
      </c>
      <c r="Y7" s="8">
        <f>V7/deflatore!D5</f>
        <v>46318.426094576738</v>
      </c>
      <c r="Z7" s="8">
        <f>W7/deflatore!D5</f>
        <v>74445.275244009768</v>
      </c>
      <c r="AA7" s="8">
        <f>X7/deflatore!D5</f>
        <v>2401.231322881506</v>
      </c>
    </row>
    <row r="8" spans="1:27" x14ac:dyDescent="0.2">
      <c r="A8">
        <v>2005</v>
      </c>
      <c r="B8">
        <v>17729</v>
      </c>
      <c r="C8">
        <v>18919</v>
      </c>
      <c r="D8">
        <v>473</v>
      </c>
      <c r="E8" s="8">
        <f>B8/deflatore!D6</f>
        <v>20606.336732795993</v>
      </c>
      <c r="F8" s="8">
        <f>C8/deflatore!D6</f>
        <v>21989.468365264107</v>
      </c>
      <c r="G8" s="8">
        <f>D8/deflatore!D6</f>
        <v>549.76576651883943</v>
      </c>
      <c r="J8" t="s">
        <v>42</v>
      </c>
      <c r="K8">
        <v>2005</v>
      </c>
      <c r="L8">
        <v>163505</v>
      </c>
      <c r="M8">
        <v>157289</v>
      </c>
      <c r="N8">
        <v>5103</v>
      </c>
      <c r="O8" s="8">
        <f>L8/deflatore!D6</f>
        <v>190041.12400562968</v>
      </c>
      <c r="P8" s="8">
        <f>M8/deflatore!D6</f>
        <v>182816.29524309034</v>
      </c>
      <c r="Q8" s="8">
        <f>N8/deflatore!D6</f>
        <v>5931.1938827603335</v>
      </c>
      <c r="T8" t="s">
        <v>43</v>
      </c>
      <c r="U8">
        <v>2005</v>
      </c>
      <c r="V8">
        <v>39746</v>
      </c>
      <c r="W8">
        <v>60246</v>
      </c>
      <c r="X8">
        <v>1964</v>
      </c>
      <c r="Y8" s="8">
        <f>V8/deflatore!D6</f>
        <v>46196.596524435081</v>
      </c>
      <c r="Z8" s="8">
        <f>W8/deflatore!D6</f>
        <v>70023.654058549684</v>
      </c>
      <c r="AA8" s="8">
        <f>X8/deflatore!D6</f>
        <v>2282.7483413171262</v>
      </c>
    </row>
    <row r="9" spans="1:27" x14ac:dyDescent="0.2">
      <c r="A9">
        <v>2006</v>
      </c>
      <c r="B9">
        <v>19512</v>
      </c>
      <c r="C9">
        <v>20083</v>
      </c>
      <c r="D9">
        <v>478</v>
      </c>
      <c r="E9" s="8">
        <f>B9/deflatore!D7</f>
        <v>22238.900265445329</v>
      </c>
      <c r="F9" s="8">
        <f>C9/deflatore!D7</f>
        <v>22889.700391089511</v>
      </c>
      <c r="G9" s="8">
        <f>D9/deflatore!D7</f>
        <v>544.80290728181967</v>
      </c>
      <c r="J9" t="s">
        <v>42</v>
      </c>
      <c r="K9">
        <v>2006</v>
      </c>
      <c r="L9">
        <v>185040</v>
      </c>
      <c r="M9">
        <v>181063</v>
      </c>
      <c r="N9">
        <v>5086</v>
      </c>
      <c r="O9" s="8">
        <f>L9/deflatore!D7</f>
        <v>210900.27189001656</v>
      </c>
      <c r="P9" s="8">
        <f>M9/deflatore!D7</f>
        <v>206367.46611123037</v>
      </c>
      <c r="Q9" s="8">
        <f>N9/deflatore!D7</f>
        <v>5796.794113881454</v>
      </c>
      <c r="T9" t="s">
        <v>43</v>
      </c>
      <c r="U9">
        <v>2006</v>
      </c>
      <c r="V9">
        <v>43567</v>
      </c>
      <c r="W9">
        <v>66539</v>
      </c>
      <c r="X9">
        <v>2002</v>
      </c>
      <c r="Y9" s="8">
        <f>V9/deflatore!D7</f>
        <v>49655.707660140251</v>
      </c>
      <c r="Z9" s="8">
        <f>W9/deflatore!D7</f>
        <v>75838.160350679915</v>
      </c>
      <c r="AA9" s="8">
        <f>X9/deflatore!D7</f>
        <v>2281.7895823811782</v>
      </c>
    </row>
    <row r="10" spans="1:27" x14ac:dyDescent="0.2">
      <c r="A10">
        <v>2007</v>
      </c>
      <c r="B10">
        <v>20883</v>
      </c>
      <c r="C10">
        <v>20576</v>
      </c>
      <c r="D10">
        <v>778</v>
      </c>
      <c r="E10" s="8">
        <f>B10/deflatore!D8</f>
        <v>23215.129856973403</v>
      </c>
      <c r="F10" s="8">
        <f>C10/deflatore!D8</f>
        <v>22873.845325723545</v>
      </c>
      <c r="G10" s="8">
        <f>D10/deflatore!D8</f>
        <v>864.88392609899483</v>
      </c>
      <c r="J10" t="s">
        <v>42</v>
      </c>
      <c r="K10">
        <v>2007</v>
      </c>
      <c r="L10">
        <v>202008</v>
      </c>
      <c r="M10">
        <v>195203</v>
      </c>
      <c r="N10">
        <v>5824</v>
      </c>
      <c r="O10" s="8">
        <f>L10/deflatore!D8</f>
        <v>224567.44491440326</v>
      </c>
      <c r="P10" s="8">
        <f>M10/deflatore!D8</f>
        <v>217002.48975103095</v>
      </c>
      <c r="Q10" s="8">
        <f>N10/deflatore!D8</f>
        <v>6474.401009769339</v>
      </c>
      <c r="T10" t="s">
        <v>43</v>
      </c>
      <c r="U10">
        <v>2007</v>
      </c>
      <c r="V10">
        <v>45978</v>
      </c>
      <c r="W10">
        <v>66736</v>
      </c>
      <c r="X10">
        <v>2065</v>
      </c>
      <c r="Y10" s="8">
        <f>V10/deflatore!D8</f>
        <v>51112.63901565499</v>
      </c>
      <c r="Z10" s="8">
        <f>W10/deflatore!D8</f>
        <v>74188.809372933829</v>
      </c>
      <c r="AA10" s="8">
        <f>X10/deflatore!D8</f>
        <v>2295.610934954273</v>
      </c>
    </row>
    <row r="11" spans="1:27" x14ac:dyDescent="0.2">
      <c r="A11">
        <v>2008</v>
      </c>
      <c r="B11">
        <v>21105</v>
      </c>
      <c r="C11">
        <v>20060</v>
      </c>
      <c r="D11">
        <v>694</v>
      </c>
      <c r="E11" s="8">
        <f>B11/deflatore!D9</f>
        <v>22932.288917334663</v>
      </c>
      <c r="F11" s="8">
        <f>C11/deflatore!D9</f>
        <v>21796.811925218353</v>
      </c>
      <c r="G11" s="8">
        <f>D11/deflatore!D9</f>
        <v>754.08711246767382</v>
      </c>
      <c r="J11" t="s">
        <v>42</v>
      </c>
      <c r="K11">
        <v>2008</v>
      </c>
      <c r="L11">
        <v>202793</v>
      </c>
      <c r="M11">
        <v>179565</v>
      </c>
      <c r="N11">
        <v>5519</v>
      </c>
      <c r="O11" s="8">
        <f>L11/deflatore!D9</f>
        <v>220350.99106434721</v>
      </c>
      <c r="P11" s="8">
        <f>M11/deflatore!D9</f>
        <v>195111.89099460785</v>
      </c>
      <c r="Q11" s="8">
        <f>N11/deflatore!D9</f>
        <v>5996.8397315692964</v>
      </c>
      <c r="T11" t="s">
        <v>43</v>
      </c>
      <c r="U11">
        <v>2008</v>
      </c>
      <c r="V11">
        <v>48142</v>
      </c>
      <c r="W11">
        <v>67268</v>
      </c>
      <c r="X11">
        <v>2196</v>
      </c>
      <c r="Y11" s="8">
        <f>V11/deflatore!D9</f>
        <v>52310.175458816644</v>
      </c>
      <c r="Z11" s="8">
        <f>W11/deflatore!D9</f>
        <v>73092.120866679368</v>
      </c>
      <c r="AA11" s="8">
        <f>X11/deflatore!D9</f>
        <v>2386.1315547248005</v>
      </c>
    </row>
    <row r="12" spans="1:27" x14ac:dyDescent="0.2">
      <c r="A12">
        <v>2009</v>
      </c>
      <c r="B12">
        <v>21069</v>
      </c>
      <c r="C12">
        <v>20686</v>
      </c>
      <c r="D12">
        <v>590</v>
      </c>
      <c r="E12" s="8">
        <f>B12/deflatore!D10</f>
        <v>22523.592737344428</v>
      </c>
      <c r="F12" s="8">
        <f>C12/deflatore!D10</f>
        <v>22114.1506177183</v>
      </c>
      <c r="G12" s="8">
        <f>D12/deflatore!D10</f>
        <v>630.73329133006848</v>
      </c>
      <c r="J12" t="s">
        <v>42</v>
      </c>
      <c r="K12">
        <v>2009</v>
      </c>
      <c r="L12">
        <v>201435</v>
      </c>
      <c r="M12">
        <v>177380</v>
      </c>
      <c r="N12">
        <v>5197</v>
      </c>
      <c r="O12" s="8">
        <f>L12/deflatore!D10</f>
        <v>215341.96701537687</v>
      </c>
      <c r="P12" s="8">
        <f>M12/deflatore!D10</f>
        <v>189626.22240021618</v>
      </c>
      <c r="Q12" s="8">
        <f>N12/deflatore!D10</f>
        <v>5555.7981610887555</v>
      </c>
      <c r="T12" t="s">
        <v>43</v>
      </c>
      <c r="U12">
        <v>2009</v>
      </c>
      <c r="V12">
        <v>50149</v>
      </c>
      <c r="W12">
        <v>63453</v>
      </c>
      <c r="X12">
        <v>1996</v>
      </c>
      <c r="Y12" s="8">
        <f>V12/deflatore!D10</f>
        <v>53611.260723578991</v>
      </c>
      <c r="Z12" s="8">
        <f>W12/deflatore!D10</f>
        <v>67833.761923333615</v>
      </c>
      <c r="AA12" s="8">
        <f>X12/deflatore!D10</f>
        <v>2133.8027957539266</v>
      </c>
    </row>
    <row r="13" spans="1:27" x14ac:dyDescent="0.2">
      <c r="A13">
        <v>2010</v>
      </c>
      <c r="B13">
        <v>18847</v>
      </c>
      <c r="C13">
        <v>18130</v>
      </c>
      <c r="D13">
        <v>574</v>
      </c>
      <c r="E13" s="8">
        <f>B13/deflatore!D11</f>
        <v>20088.777726140932</v>
      </c>
      <c r="F13" s="8">
        <f>C13/deflatore!D11</f>
        <v>19324.53654029475</v>
      </c>
      <c r="G13" s="8">
        <f>D13/deflatore!D11</f>
        <v>611.81930359234343</v>
      </c>
      <c r="J13" t="s">
        <v>42</v>
      </c>
      <c r="K13">
        <v>2010</v>
      </c>
      <c r="L13">
        <v>197863</v>
      </c>
      <c r="M13">
        <v>192564</v>
      </c>
      <c r="N13">
        <v>6197</v>
      </c>
      <c r="O13" s="8">
        <f>L13/deflatore!D11</f>
        <v>210899.6565621809</v>
      </c>
      <c r="P13" s="8">
        <f>M13/deflatore!D11</f>
        <v>205251.51982048087</v>
      </c>
      <c r="Q13" s="8">
        <f>N13/deflatore!D11</f>
        <v>6605.3035267626337</v>
      </c>
      <c r="T13" t="s">
        <v>43</v>
      </c>
      <c r="U13">
        <v>2010</v>
      </c>
      <c r="V13">
        <v>45616</v>
      </c>
      <c r="W13">
        <v>60378</v>
      </c>
      <c r="X13">
        <v>2451</v>
      </c>
      <c r="Y13" s="8">
        <f>V13/deflatore!D11</f>
        <v>48621.514551686996</v>
      </c>
      <c r="Z13" s="8">
        <f>W13/deflatore!D11</f>
        <v>64356.142704352802</v>
      </c>
      <c r="AA13" s="8">
        <f>X13/deflatore!D11</f>
        <v>2612.4897440850759</v>
      </c>
    </row>
    <row r="14" spans="1:27" x14ac:dyDescent="0.2">
      <c r="A14">
        <v>2011</v>
      </c>
      <c r="B14">
        <v>20244</v>
      </c>
      <c r="C14">
        <v>20613</v>
      </c>
      <c r="D14">
        <v>796</v>
      </c>
      <c r="E14" s="8">
        <f>B14/deflatore!D12</f>
        <v>21232.735903806257</v>
      </c>
      <c r="F14" s="8">
        <f>C14/deflatore!D12</f>
        <v>21619.758209106814</v>
      </c>
      <c r="G14" s="8">
        <f>D14/deflatore!D12</f>
        <v>834.87738487600177</v>
      </c>
      <c r="J14" t="s">
        <v>42</v>
      </c>
      <c r="K14">
        <v>2011</v>
      </c>
      <c r="L14">
        <v>195404</v>
      </c>
      <c r="M14">
        <v>193281</v>
      </c>
      <c r="N14">
        <v>8504</v>
      </c>
      <c r="O14" s="8">
        <f>L14/deflatore!D12</f>
        <v>204947.7142139576</v>
      </c>
      <c r="P14" s="8">
        <f>M14/deflatore!D12</f>
        <v>202721.02490730968</v>
      </c>
      <c r="Q14" s="8">
        <f>N14/deflatore!D12</f>
        <v>8919.3433178210034</v>
      </c>
      <c r="T14" t="s">
        <v>43</v>
      </c>
      <c r="U14">
        <v>2011</v>
      </c>
      <c r="V14">
        <v>48673</v>
      </c>
      <c r="W14">
        <v>64760</v>
      </c>
      <c r="X14">
        <v>3753</v>
      </c>
      <c r="Y14" s="8">
        <f>V14/deflatore!D12</f>
        <v>51050.234866921652</v>
      </c>
      <c r="Z14" s="8">
        <f>W14/deflatore!D12</f>
        <v>67922.939000715924</v>
      </c>
      <c r="AA14" s="8">
        <f>X14/deflatore!D12</f>
        <v>3936.3000319593398</v>
      </c>
    </row>
    <row r="15" spans="1:27" x14ac:dyDescent="0.2">
      <c r="A15">
        <v>2012</v>
      </c>
      <c r="B15">
        <v>21516</v>
      </c>
      <c r="C15">
        <v>20004</v>
      </c>
      <c r="D15">
        <v>1333</v>
      </c>
      <c r="E15" s="8">
        <f>B15/deflatore!D13</f>
        <v>22237.146859329656</v>
      </c>
      <c r="F15" s="8">
        <f>C15/deflatore!D13</f>
        <v>20674.469500559138</v>
      </c>
      <c r="G15" s="8">
        <f>D15/deflatore!D13</f>
        <v>1377.6778566409384</v>
      </c>
      <c r="J15" t="s">
        <v>42</v>
      </c>
      <c r="K15">
        <v>2012</v>
      </c>
      <c r="L15">
        <v>207433</v>
      </c>
      <c r="M15">
        <v>185031</v>
      </c>
      <c r="N15">
        <v>13239</v>
      </c>
      <c r="O15" s="8">
        <f>L15/deflatore!D13</f>
        <v>214385.48449857446</v>
      </c>
      <c r="P15" s="8">
        <f>M15/deflatore!D13</f>
        <v>191232.641779542</v>
      </c>
      <c r="Q15" s="8">
        <f>N15/deflatore!D13</f>
        <v>13682.728540187083</v>
      </c>
      <c r="T15" t="s">
        <v>43</v>
      </c>
      <c r="U15">
        <v>2012</v>
      </c>
      <c r="V15">
        <v>54649</v>
      </c>
      <c r="W15">
        <v>67941</v>
      </c>
      <c r="X15">
        <v>5552</v>
      </c>
      <c r="Y15" s="8">
        <f>V15/deflatore!D13</f>
        <v>56480.65805519178</v>
      </c>
      <c r="Z15" s="8">
        <f>W15/deflatore!D13</f>
        <v>70218.162984277558</v>
      </c>
      <c r="AA15" s="8">
        <f>X15/deflatore!D13</f>
        <v>5738.0851163319503</v>
      </c>
    </row>
    <row r="16" spans="1:27" x14ac:dyDescent="0.2">
      <c r="A16">
        <v>2013</v>
      </c>
      <c r="B16">
        <v>21713</v>
      </c>
      <c r="C16">
        <v>19393</v>
      </c>
      <c r="D16">
        <v>1673</v>
      </c>
      <c r="E16" s="8">
        <f>B16/deflatore!D14</f>
        <v>22170.300090729241</v>
      </c>
      <c r="F16" s="8">
        <f>C16/deflatore!D14</f>
        <v>19801.438293165946</v>
      </c>
      <c r="G16" s="8">
        <f>D16/deflatore!D14</f>
        <v>1708.2352531566351</v>
      </c>
      <c r="J16" t="s">
        <v>42</v>
      </c>
      <c r="K16">
        <v>2013</v>
      </c>
      <c r="L16">
        <v>212049</v>
      </c>
      <c r="M16">
        <v>203788</v>
      </c>
      <c r="N16">
        <v>14509</v>
      </c>
      <c r="O16" s="8">
        <f>L16/deflatore!D14</f>
        <v>216514.98935840486</v>
      </c>
      <c r="P16" s="8">
        <f>M16/deflatore!D14</f>
        <v>208080.00344906418</v>
      </c>
      <c r="Q16" s="8">
        <f>N16/deflatore!D14</f>
        <v>14814.575784847351</v>
      </c>
      <c r="T16" t="s">
        <v>43</v>
      </c>
      <c r="U16">
        <v>2013</v>
      </c>
      <c r="V16">
        <v>55094</v>
      </c>
      <c r="W16">
        <v>63030</v>
      </c>
      <c r="X16">
        <v>7099</v>
      </c>
      <c r="Y16" s="8">
        <f>V16/deflatore!D14</f>
        <v>56254.341325410438</v>
      </c>
      <c r="Z16" s="8">
        <f>W16/deflatore!D14</f>
        <v>64357.482370868325</v>
      </c>
      <c r="AA16" s="8">
        <f>X16/deflatore!D14</f>
        <v>7248.5128883197567</v>
      </c>
    </row>
    <row r="17" spans="1:27" x14ac:dyDescent="0.2">
      <c r="A17">
        <v>2014</v>
      </c>
      <c r="B17">
        <v>22071</v>
      </c>
      <c r="C17">
        <v>19918</v>
      </c>
      <c r="D17">
        <v>1813</v>
      </c>
      <c r="E17" s="8">
        <f>B17/deflatore!D15</f>
        <v>22290.357750966643</v>
      </c>
      <c r="F17" s="8">
        <f>C17/deflatore!D15</f>
        <v>20115.959661263812</v>
      </c>
      <c r="G17" s="8">
        <f>D17/deflatore!D15</f>
        <v>1831.0189208691281</v>
      </c>
      <c r="J17" t="s">
        <v>42</v>
      </c>
      <c r="K17">
        <v>2014</v>
      </c>
      <c r="L17">
        <v>206702</v>
      </c>
      <c r="M17">
        <v>193521</v>
      </c>
      <c r="N17">
        <v>16246</v>
      </c>
      <c r="O17" s="8">
        <f>L17/deflatore!D15</f>
        <v>208756.35575371789</v>
      </c>
      <c r="P17" s="8">
        <f>M17/deflatore!D15</f>
        <v>195444.3533290207</v>
      </c>
      <c r="Q17" s="8">
        <f>N17/deflatore!D15</f>
        <v>16407.464637859823</v>
      </c>
      <c r="T17" t="s">
        <v>43</v>
      </c>
      <c r="U17">
        <v>2014</v>
      </c>
      <c r="V17">
        <v>50623</v>
      </c>
      <c r="W17">
        <v>64958</v>
      </c>
      <c r="X17">
        <v>7357</v>
      </c>
      <c r="Y17" s="8">
        <f>V17/deflatore!D15</f>
        <v>51126.128423142785</v>
      </c>
      <c r="Z17" s="8">
        <f>W17/deflatore!D15</f>
        <v>65603.600144410826</v>
      </c>
      <c r="AA17" s="8">
        <f>X17/deflatore!D15</f>
        <v>7430.1192503222146</v>
      </c>
    </row>
    <row r="18" spans="1:27" x14ac:dyDescent="0.2">
      <c r="A18">
        <v>2015</v>
      </c>
      <c r="B18">
        <v>23773</v>
      </c>
      <c r="C18">
        <v>18805</v>
      </c>
      <c r="D18">
        <v>1625</v>
      </c>
      <c r="E18" s="8">
        <f>B18/deflatore!D16</f>
        <v>23773</v>
      </c>
      <c r="F18" s="8">
        <f>C18/deflatore!D16</f>
        <v>18805</v>
      </c>
      <c r="G18" s="8">
        <f>D18/deflatore!D16</f>
        <v>1625</v>
      </c>
      <c r="J18" t="s">
        <v>42</v>
      </c>
      <c r="K18">
        <v>2015</v>
      </c>
      <c r="L18">
        <v>221903</v>
      </c>
      <c r="M18">
        <v>193671</v>
      </c>
      <c r="N18">
        <v>14072</v>
      </c>
      <c r="O18" s="8">
        <f>L18/deflatore!D16</f>
        <v>221903</v>
      </c>
      <c r="P18" s="8">
        <f>M18/deflatore!D16</f>
        <v>193671</v>
      </c>
      <c r="Q18" s="8">
        <f>N18/deflatore!D16</f>
        <v>14072</v>
      </c>
      <c r="T18" t="s">
        <v>43</v>
      </c>
      <c r="U18">
        <v>2015</v>
      </c>
      <c r="V18">
        <v>54786</v>
      </c>
      <c r="W18">
        <v>65641</v>
      </c>
      <c r="X18">
        <v>6289</v>
      </c>
      <c r="Y18" s="8">
        <f>V18/deflatore!D16</f>
        <v>54786</v>
      </c>
      <c r="Z18" s="8">
        <f>W18/deflatore!D16</f>
        <v>65641</v>
      </c>
      <c r="AA18" s="8">
        <f>X18/deflatore!D16</f>
        <v>6289</v>
      </c>
    </row>
    <row r="19" spans="1:27" x14ac:dyDescent="0.2">
      <c r="A19">
        <v>2016</v>
      </c>
      <c r="B19">
        <v>23912</v>
      </c>
      <c r="C19">
        <v>19607</v>
      </c>
      <c r="D19">
        <v>1595</v>
      </c>
      <c r="E19" s="8">
        <f>B19/deflatore!D17</f>
        <v>23614.017665304465</v>
      </c>
      <c r="F19" s="8">
        <f>C19/deflatore!D17</f>
        <v>19362.664953313179</v>
      </c>
      <c r="G19" s="8">
        <f>D19/deflatore!D17</f>
        <v>1575.1237109468311</v>
      </c>
      <c r="J19" t="s">
        <v>42</v>
      </c>
      <c r="K19">
        <v>2016</v>
      </c>
      <c r="L19">
        <v>223991</v>
      </c>
      <c r="M19">
        <v>190720</v>
      </c>
      <c r="N19">
        <v>13653</v>
      </c>
      <c r="O19" s="8">
        <f>L19/deflatore!D17</f>
        <v>221199.70855090386</v>
      </c>
      <c r="P19" s="8">
        <f>M19/deflatore!D17</f>
        <v>188343.31921741669</v>
      </c>
      <c r="Q19" s="8">
        <f>N19/deflatore!D17</f>
        <v>13482.86145802952</v>
      </c>
      <c r="T19" t="s">
        <v>43</v>
      </c>
      <c r="U19">
        <v>2016</v>
      </c>
      <c r="V19">
        <v>55417</v>
      </c>
      <c r="W19">
        <v>67345</v>
      </c>
      <c r="X19">
        <v>5181</v>
      </c>
      <c r="Y19" s="8">
        <f>V19/deflatore!D17</f>
        <v>54726.414225417262</v>
      </c>
      <c r="Z19" s="8">
        <f>W19/deflatore!D17</f>
        <v>66505.771983519968</v>
      </c>
      <c r="AA19" s="8">
        <f>X19/deflatore!D17</f>
        <v>5116.436330041086</v>
      </c>
    </row>
    <row r="20" spans="1:27" x14ac:dyDescent="0.2">
      <c r="A20">
        <v>2017</v>
      </c>
      <c r="B20">
        <v>23668</v>
      </c>
      <c r="C20">
        <v>20328</v>
      </c>
      <c r="D20">
        <v>1442</v>
      </c>
      <c r="E20" s="8">
        <f>B20/deflatore!D18</f>
        <v>23243.970132141701</v>
      </c>
      <c r="F20" s="8">
        <f>C20/deflatore!D18</f>
        <v>19963.808722586469</v>
      </c>
      <c r="G20" s="8">
        <f>D20/deflatore!D18</f>
        <v>1416.1654947840264</v>
      </c>
      <c r="J20" t="s">
        <v>42</v>
      </c>
      <c r="K20">
        <v>2017</v>
      </c>
      <c r="L20">
        <v>223266</v>
      </c>
      <c r="M20">
        <v>204176</v>
      </c>
      <c r="N20">
        <v>12129</v>
      </c>
      <c r="O20" s="8">
        <f>L20/deflatore!D18</f>
        <v>219266.02313346075</v>
      </c>
      <c r="P20" s="8">
        <f>M20/deflatore!D18</f>
        <v>200518.0347177693</v>
      </c>
      <c r="Q20" s="8">
        <f>N20/deflatore!D18</f>
        <v>11911.699921106418</v>
      </c>
      <c r="T20" t="s">
        <v>43</v>
      </c>
      <c r="U20">
        <v>2017</v>
      </c>
      <c r="V20">
        <v>55105</v>
      </c>
      <c r="W20">
        <v>68489</v>
      </c>
      <c r="X20">
        <v>4682</v>
      </c>
      <c r="Y20" s="8">
        <f>V20/deflatore!D18</f>
        <v>54117.752836389576</v>
      </c>
      <c r="Z20" s="8">
        <f>W20/deflatore!D18</f>
        <v>67261.968496715097</v>
      </c>
      <c r="AA20" s="8">
        <f>X20/deflatore!D18</f>
        <v>4598.1184789034751</v>
      </c>
    </row>
    <row r="21" spans="1:27" x14ac:dyDescent="0.2">
      <c r="A21">
        <v>2018</v>
      </c>
      <c r="B21">
        <v>24756</v>
      </c>
      <c r="C21">
        <v>20961</v>
      </c>
      <c r="D21">
        <v>1459</v>
      </c>
      <c r="E21" s="8">
        <f>B21/deflatore!D19</f>
        <v>24060.54008975426</v>
      </c>
      <c r="F21" s="8">
        <f>C21/deflatore!D19</f>
        <v>20372.15143081835</v>
      </c>
      <c r="G21" s="8">
        <f>D21/deflatore!D19</f>
        <v>1418.0129257938063</v>
      </c>
      <c r="J21" t="s">
        <v>42</v>
      </c>
      <c r="K21">
        <v>2018</v>
      </c>
      <c r="L21">
        <v>233171</v>
      </c>
      <c r="M21">
        <v>207391</v>
      </c>
      <c r="N21">
        <v>12429</v>
      </c>
      <c r="O21" s="8">
        <f>L21/deflatore!D19</f>
        <v>226620.62503102646</v>
      </c>
      <c r="P21" s="8">
        <f>M21/deflatore!D19</f>
        <v>201564.85174318249</v>
      </c>
      <c r="Q21" s="8">
        <f>N21/deflatore!D19</f>
        <v>12079.837323297614</v>
      </c>
      <c r="T21" t="s">
        <v>43</v>
      </c>
      <c r="U21">
        <v>2018</v>
      </c>
      <c r="V21">
        <v>57333</v>
      </c>
      <c r="W21">
        <v>69901</v>
      </c>
      <c r="X21">
        <v>4669</v>
      </c>
      <c r="Y21" s="8">
        <f>V21/deflatore!D19</f>
        <v>55722.368111402531</v>
      </c>
      <c r="Z21" s="8">
        <f>W21/deflatore!D19</f>
        <v>67937.300566081452</v>
      </c>
      <c r="AA21" s="8">
        <f>X21/deflatore!D19</f>
        <v>4537.8357440241816</v>
      </c>
    </row>
    <row r="22" spans="1:27" x14ac:dyDescent="0.2">
      <c r="A22">
        <v>2019</v>
      </c>
      <c r="B22">
        <v>24416</v>
      </c>
      <c r="C22">
        <v>21079</v>
      </c>
      <c r="D22">
        <v>1414</v>
      </c>
      <c r="E22" s="8">
        <f>B22/deflatore!D20</f>
        <v>23513.096525922119</v>
      </c>
      <c r="F22" s="8">
        <f>C22/deflatore!D20</f>
        <v>20299.498757778194</v>
      </c>
      <c r="G22" s="8">
        <f>D22/deflatore!D20</f>
        <v>1361.7102919255356</v>
      </c>
      <c r="J22" t="s">
        <v>42</v>
      </c>
      <c r="K22">
        <v>2019</v>
      </c>
      <c r="L22">
        <v>230248</v>
      </c>
      <c r="M22">
        <v>209158</v>
      </c>
      <c r="N22">
        <v>12289</v>
      </c>
      <c r="O22" s="8">
        <f>L22/deflatore!D20</f>
        <v>221733.43090188879</v>
      </c>
      <c r="P22" s="8">
        <f>M22/deflatore!D20</f>
        <v>201423.33892401779</v>
      </c>
      <c r="Q22" s="8">
        <f>N22/deflatore!D20</f>
        <v>11834.552883644206</v>
      </c>
      <c r="T22" t="s">
        <v>43</v>
      </c>
      <c r="U22">
        <v>2019</v>
      </c>
      <c r="V22">
        <v>57010</v>
      </c>
      <c r="W22">
        <v>70505</v>
      </c>
      <c r="X22">
        <v>4728</v>
      </c>
      <c r="Y22" s="8">
        <f>V22/deflatore!D20</f>
        <v>54901.770680816677</v>
      </c>
      <c r="Z22" s="8">
        <f>W22/deflatore!D20</f>
        <v>67897.725694632172</v>
      </c>
      <c r="AA22" s="8">
        <f>X22/deflatore!D20</f>
        <v>4553.1585998754827</v>
      </c>
    </row>
    <row r="23" spans="1:27" x14ac:dyDescent="0.2">
      <c r="A23">
        <v>2020</v>
      </c>
      <c r="B23">
        <v>24494</v>
      </c>
      <c r="C23">
        <v>18617</v>
      </c>
      <c r="D23">
        <v>1419</v>
      </c>
      <c r="E23" s="8">
        <f>B23/deflatore!D21</f>
        <v>23321.344435960356</v>
      </c>
      <c r="F23" s="8">
        <f>C23/deflatore!D21</f>
        <v>17725.707085991424</v>
      </c>
      <c r="G23" s="8">
        <f>D23/deflatore!D21</f>
        <v>1351.0650671441065</v>
      </c>
      <c r="J23" t="s">
        <v>42</v>
      </c>
      <c r="K23">
        <v>2020</v>
      </c>
      <c r="L23">
        <v>231117</v>
      </c>
      <c r="M23">
        <v>184338</v>
      </c>
      <c r="N23">
        <v>12174</v>
      </c>
      <c r="O23" s="8">
        <f>L23/deflatore!D21</f>
        <v>220052.22348354085</v>
      </c>
      <c r="P23" s="8">
        <f>M23/deflatore!D21</f>
        <v>175512.7782573716</v>
      </c>
      <c r="Q23" s="8">
        <f>N23/deflatore!D21</f>
        <v>11591.167108817726</v>
      </c>
      <c r="T23" t="s">
        <v>43</v>
      </c>
      <c r="U23">
        <v>2020</v>
      </c>
      <c r="V23">
        <v>56953</v>
      </c>
      <c r="W23">
        <v>63764</v>
      </c>
      <c r="X23">
        <v>4564</v>
      </c>
      <c r="Y23" s="8">
        <f>V23/deflatore!D21</f>
        <v>54226.362768892388</v>
      </c>
      <c r="Z23" s="8">
        <f>W23/deflatore!D21</f>
        <v>60711.28466622749</v>
      </c>
      <c r="AA23" s="8">
        <f>X23/deflatore!D21</f>
        <v>4345.4975098278383</v>
      </c>
    </row>
    <row r="32" spans="1:27" x14ac:dyDescent="0.2">
      <c r="F32" s="5" t="s">
        <v>57</v>
      </c>
      <c r="J32" s="5"/>
      <c r="K32" s="5" t="s">
        <v>58</v>
      </c>
      <c r="L32" s="5"/>
      <c r="M32" s="5"/>
      <c r="P32" s="5" t="s">
        <v>59</v>
      </c>
      <c r="R32" s="5"/>
    </row>
    <row r="33" spans="5:18" x14ac:dyDescent="0.2">
      <c r="F33" s="5" t="s">
        <v>13</v>
      </c>
      <c r="G33" s="5" t="s">
        <v>11</v>
      </c>
      <c r="H33" t="s">
        <v>12</v>
      </c>
      <c r="J33" s="5"/>
      <c r="K33" s="5" t="s">
        <v>13</v>
      </c>
      <c r="L33" s="5" t="s">
        <v>11</v>
      </c>
      <c r="M33" s="5" t="s">
        <v>12</v>
      </c>
      <c r="P33" s="5" t="s">
        <v>13</v>
      </c>
      <c r="Q33" s="5" t="s">
        <v>11</v>
      </c>
      <c r="R33" s="5" t="s">
        <v>12</v>
      </c>
    </row>
    <row r="34" spans="5:18" x14ac:dyDescent="0.2">
      <c r="E34" s="5">
        <v>2000</v>
      </c>
      <c r="F34" s="8">
        <f>E3</f>
        <v>21716.75948008462</v>
      </c>
      <c r="G34" s="8">
        <f>O3</f>
        <v>196729.93423828078</v>
      </c>
      <c r="H34" s="8">
        <f>Y3</f>
        <v>42776.68438090261</v>
      </c>
      <c r="J34" s="5">
        <v>2000</v>
      </c>
      <c r="K34" s="8">
        <f>F3</f>
        <v>23071.647002903832</v>
      </c>
      <c r="L34" s="8">
        <f>P3</f>
        <v>196182.12888067379</v>
      </c>
      <c r="M34" s="8">
        <f>Z3</f>
        <v>67607.424801558969</v>
      </c>
      <c r="O34" s="5">
        <v>2000</v>
      </c>
      <c r="P34" s="8">
        <f>G3</f>
        <v>3131.2660610787534</v>
      </c>
      <c r="Q34" s="8">
        <f>Q3</f>
        <v>7161.3583885223634</v>
      </c>
      <c r="R34" s="8">
        <f>AA3</f>
        <v>1787.015535494626</v>
      </c>
    </row>
    <row r="35" spans="5:18" x14ac:dyDescent="0.2">
      <c r="E35" s="5">
        <v>2001</v>
      </c>
      <c r="F35" s="8">
        <f t="shared" ref="F35:F54" si="0">E4</f>
        <v>22212.383998863108</v>
      </c>
      <c r="G35" s="8">
        <f t="shared" ref="G35:G54" si="1">O4</f>
        <v>202073.9177992531</v>
      </c>
      <c r="H35" s="8">
        <f t="shared" ref="H35:H54" si="2">Y4</f>
        <v>46169.980605022763</v>
      </c>
      <c r="J35" s="5">
        <v>2001</v>
      </c>
      <c r="K35" s="8">
        <f t="shared" ref="K35:K54" si="3">F4</f>
        <v>22089.66364527823</v>
      </c>
      <c r="L35" s="8">
        <f t="shared" ref="L35:L54" si="4">P4</f>
        <v>202688.81136037313</v>
      </c>
      <c r="M35" s="8">
        <f t="shared" ref="M35:M54" si="5">Z4</f>
        <v>67696.422417006179</v>
      </c>
      <c r="O35" s="5">
        <v>2001</v>
      </c>
      <c r="P35" s="8">
        <f t="shared" ref="P35:P54" si="6">G4</f>
        <v>1117.4011142202146</v>
      </c>
      <c r="Q35" s="8">
        <f t="shared" ref="Q35:Q54" si="7">Q4</f>
        <v>4729.2548892025497</v>
      </c>
      <c r="R35" s="8">
        <f t="shared" ref="R35:R54" si="8">AA4</f>
        <v>1855.0150289251192</v>
      </c>
    </row>
    <row r="36" spans="5:18" x14ac:dyDescent="0.2">
      <c r="E36" s="5">
        <v>2002</v>
      </c>
      <c r="F36" s="8">
        <f t="shared" si="0"/>
        <v>21009.632522817607</v>
      </c>
      <c r="G36" s="8">
        <f t="shared" si="1"/>
        <v>193911.67384294106</v>
      </c>
      <c r="H36" s="8">
        <f t="shared" si="2"/>
        <v>45282.228943346723</v>
      </c>
      <c r="J36" s="5">
        <v>2002</v>
      </c>
      <c r="K36" s="8">
        <f t="shared" si="3"/>
        <v>21357.581875929918</v>
      </c>
      <c r="L36" s="8">
        <f t="shared" si="4"/>
        <v>187254.32632781734</v>
      </c>
      <c r="M36" s="8">
        <f t="shared" si="5"/>
        <v>65702.350152078361</v>
      </c>
      <c r="O36" s="5">
        <v>2002</v>
      </c>
      <c r="P36" s="8">
        <f t="shared" si="6"/>
        <v>619.55010716041431</v>
      </c>
      <c r="Q36" s="8">
        <f t="shared" si="7"/>
        <v>5747.4224082436822</v>
      </c>
      <c r="R36" s="8">
        <f t="shared" si="8"/>
        <v>2406.8582950898522</v>
      </c>
    </row>
    <row r="37" spans="5:18" x14ac:dyDescent="0.2">
      <c r="E37" s="5">
        <v>2003</v>
      </c>
      <c r="F37" s="8">
        <f t="shared" si="0"/>
        <v>20969.471400531354</v>
      </c>
      <c r="G37" s="8">
        <f t="shared" si="1"/>
        <v>195962.46154728151</v>
      </c>
      <c r="H37" s="8">
        <f t="shared" si="2"/>
        <v>45479.811081926346</v>
      </c>
      <c r="J37" s="5">
        <v>2003</v>
      </c>
      <c r="K37" s="8">
        <f t="shared" si="3"/>
        <v>22271.63633949733</v>
      </c>
      <c r="L37" s="8">
        <f t="shared" si="4"/>
        <v>208068.22253770585</v>
      </c>
      <c r="M37" s="8">
        <f t="shared" si="5"/>
        <v>69082.765306784408</v>
      </c>
      <c r="O37" s="5">
        <v>2003</v>
      </c>
      <c r="P37" s="8">
        <f t="shared" si="6"/>
        <v>394.77948242905001</v>
      </c>
      <c r="Q37" s="8">
        <f t="shared" si="7"/>
        <v>4504.1302179905151</v>
      </c>
      <c r="R37" s="8">
        <f t="shared" si="8"/>
        <v>2216.8386321015887</v>
      </c>
    </row>
    <row r="38" spans="5:18" x14ac:dyDescent="0.2">
      <c r="E38" s="5">
        <v>2004</v>
      </c>
      <c r="F38" s="8">
        <f t="shared" si="0"/>
        <v>20833.168208136143</v>
      </c>
      <c r="G38" s="8">
        <f t="shared" si="1"/>
        <v>194918.88699970377</v>
      </c>
      <c r="H38" s="8">
        <f t="shared" si="2"/>
        <v>46318.426094576738</v>
      </c>
      <c r="J38" s="5">
        <v>2004</v>
      </c>
      <c r="K38" s="8">
        <f t="shared" si="3"/>
        <v>23174.013536211456</v>
      </c>
      <c r="L38" s="8">
        <f t="shared" si="4"/>
        <v>200274.29591163329</v>
      </c>
      <c r="M38" s="8">
        <f t="shared" si="5"/>
        <v>74445.275244009768</v>
      </c>
      <c r="O38" s="5">
        <v>2004</v>
      </c>
      <c r="P38" s="8">
        <f t="shared" si="6"/>
        <v>399.02118136640411</v>
      </c>
      <c r="Q38" s="8">
        <f t="shared" si="7"/>
        <v>5001.38121688929</v>
      </c>
      <c r="R38" s="8">
        <f t="shared" si="8"/>
        <v>2401.231322881506</v>
      </c>
    </row>
    <row r="39" spans="5:18" x14ac:dyDescent="0.2">
      <c r="E39" s="5">
        <v>2005</v>
      </c>
      <c r="F39" s="8">
        <f t="shared" si="0"/>
        <v>20606.336732795993</v>
      </c>
      <c r="G39" s="8">
        <f t="shared" si="1"/>
        <v>190041.12400562968</v>
      </c>
      <c r="H39" s="8">
        <f t="shared" si="2"/>
        <v>46196.596524435081</v>
      </c>
      <c r="J39" s="5">
        <v>2005</v>
      </c>
      <c r="K39" s="8">
        <f t="shared" si="3"/>
        <v>21989.468365264107</v>
      </c>
      <c r="L39" s="8">
        <f t="shared" si="4"/>
        <v>182816.29524309034</v>
      </c>
      <c r="M39" s="8">
        <f t="shared" si="5"/>
        <v>70023.654058549684</v>
      </c>
      <c r="O39" s="5">
        <v>2005</v>
      </c>
      <c r="P39" s="8">
        <f t="shared" si="6"/>
        <v>549.76576651883943</v>
      </c>
      <c r="Q39" s="8">
        <f t="shared" si="7"/>
        <v>5931.1938827603335</v>
      </c>
      <c r="R39" s="8">
        <f t="shared" si="8"/>
        <v>2282.7483413171262</v>
      </c>
    </row>
    <row r="40" spans="5:18" x14ac:dyDescent="0.2">
      <c r="E40" s="5">
        <v>2006</v>
      </c>
      <c r="F40" s="8">
        <f t="shared" si="0"/>
        <v>22238.900265445329</v>
      </c>
      <c r="G40" s="8">
        <f t="shared" si="1"/>
        <v>210900.27189001656</v>
      </c>
      <c r="H40" s="8">
        <f t="shared" si="2"/>
        <v>49655.707660140251</v>
      </c>
      <c r="J40" s="5">
        <v>2006</v>
      </c>
      <c r="K40" s="8">
        <f t="shared" si="3"/>
        <v>22889.700391089511</v>
      </c>
      <c r="L40" s="8">
        <f t="shared" si="4"/>
        <v>206367.46611123037</v>
      </c>
      <c r="M40" s="8">
        <f t="shared" si="5"/>
        <v>75838.160350679915</v>
      </c>
      <c r="O40" s="5">
        <v>2006</v>
      </c>
      <c r="P40" s="8">
        <f t="shared" si="6"/>
        <v>544.80290728181967</v>
      </c>
      <c r="Q40" s="8">
        <f t="shared" si="7"/>
        <v>5796.794113881454</v>
      </c>
      <c r="R40" s="8">
        <f t="shared" si="8"/>
        <v>2281.7895823811782</v>
      </c>
    </row>
    <row r="41" spans="5:18" x14ac:dyDescent="0.2">
      <c r="E41" s="5">
        <v>2007</v>
      </c>
      <c r="F41" s="8">
        <f t="shared" si="0"/>
        <v>23215.129856973403</v>
      </c>
      <c r="G41" s="8">
        <f t="shared" si="1"/>
        <v>224567.44491440326</v>
      </c>
      <c r="H41" s="8">
        <f t="shared" si="2"/>
        <v>51112.63901565499</v>
      </c>
      <c r="J41" s="5">
        <v>2007</v>
      </c>
      <c r="K41" s="8">
        <f t="shared" si="3"/>
        <v>22873.845325723545</v>
      </c>
      <c r="L41" s="8">
        <f t="shared" si="4"/>
        <v>217002.48975103095</v>
      </c>
      <c r="M41" s="8">
        <f t="shared" si="5"/>
        <v>74188.809372933829</v>
      </c>
      <c r="O41" s="5">
        <v>2007</v>
      </c>
      <c r="P41" s="8">
        <f t="shared" si="6"/>
        <v>864.88392609899483</v>
      </c>
      <c r="Q41" s="8">
        <f t="shared" si="7"/>
        <v>6474.401009769339</v>
      </c>
      <c r="R41" s="8">
        <f t="shared" si="8"/>
        <v>2295.610934954273</v>
      </c>
    </row>
    <row r="42" spans="5:18" x14ac:dyDescent="0.2">
      <c r="E42" s="5">
        <v>2008</v>
      </c>
      <c r="F42" s="8">
        <f t="shared" si="0"/>
        <v>22932.288917334663</v>
      </c>
      <c r="G42" s="8">
        <f t="shared" si="1"/>
        <v>220350.99106434721</v>
      </c>
      <c r="H42" s="8">
        <f t="shared" si="2"/>
        <v>52310.175458816644</v>
      </c>
      <c r="J42" s="5">
        <v>2008</v>
      </c>
      <c r="K42" s="8">
        <f t="shared" si="3"/>
        <v>21796.811925218353</v>
      </c>
      <c r="L42" s="8">
        <f t="shared" si="4"/>
        <v>195111.89099460785</v>
      </c>
      <c r="M42" s="8">
        <f t="shared" si="5"/>
        <v>73092.120866679368</v>
      </c>
      <c r="O42" s="5">
        <v>2008</v>
      </c>
      <c r="P42" s="8">
        <f t="shared" si="6"/>
        <v>754.08711246767382</v>
      </c>
      <c r="Q42" s="8">
        <f t="shared" si="7"/>
        <v>5996.8397315692964</v>
      </c>
      <c r="R42" s="8">
        <f t="shared" si="8"/>
        <v>2386.1315547248005</v>
      </c>
    </row>
    <row r="43" spans="5:18" x14ac:dyDescent="0.2">
      <c r="E43" s="5">
        <v>2009</v>
      </c>
      <c r="F43" s="8">
        <f t="shared" si="0"/>
        <v>22523.592737344428</v>
      </c>
      <c r="G43" s="8">
        <f t="shared" si="1"/>
        <v>215341.96701537687</v>
      </c>
      <c r="H43" s="8">
        <f t="shared" si="2"/>
        <v>53611.260723578991</v>
      </c>
      <c r="J43" s="5">
        <v>2009</v>
      </c>
      <c r="K43" s="8">
        <f t="shared" si="3"/>
        <v>22114.1506177183</v>
      </c>
      <c r="L43" s="8">
        <f t="shared" si="4"/>
        <v>189626.22240021618</v>
      </c>
      <c r="M43" s="8">
        <f t="shared" si="5"/>
        <v>67833.761923333615</v>
      </c>
      <c r="O43" s="5">
        <v>2009</v>
      </c>
      <c r="P43" s="8">
        <f t="shared" si="6"/>
        <v>630.73329133006848</v>
      </c>
      <c r="Q43" s="8">
        <f t="shared" si="7"/>
        <v>5555.7981610887555</v>
      </c>
      <c r="R43" s="8">
        <f t="shared" si="8"/>
        <v>2133.8027957539266</v>
      </c>
    </row>
    <row r="44" spans="5:18" x14ac:dyDescent="0.2">
      <c r="E44" s="5">
        <v>2010</v>
      </c>
      <c r="F44" s="8">
        <f t="shared" si="0"/>
        <v>20088.777726140932</v>
      </c>
      <c r="G44" s="8">
        <f t="shared" si="1"/>
        <v>210899.6565621809</v>
      </c>
      <c r="H44" s="8">
        <f t="shared" si="2"/>
        <v>48621.514551686996</v>
      </c>
      <c r="J44" s="5">
        <v>2010</v>
      </c>
      <c r="K44" s="8">
        <f t="shared" si="3"/>
        <v>19324.53654029475</v>
      </c>
      <c r="L44" s="8">
        <f t="shared" si="4"/>
        <v>205251.51982048087</v>
      </c>
      <c r="M44" s="8">
        <f t="shared" si="5"/>
        <v>64356.142704352802</v>
      </c>
      <c r="O44" s="5">
        <v>2010</v>
      </c>
      <c r="P44" s="8">
        <f t="shared" si="6"/>
        <v>611.81930359234343</v>
      </c>
      <c r="Q44" s="8">
        <f t="shared" si="7"/>
        <v>6605.3035267626337</v>
      </c>
      <c r="R44" s="8">
        <f t="shared" si="8"/>
        <v>2612.4897440850759</v>
      </c>
    </row>
    <row r="45" spans="5:18" x14ac:dyDescent="0.2">
      <c r="E45" s="5">
        <v>2011</v>
      </c>
      <c r="F45" s="8">
        <f t="shared" si="0"/>
        <v>21232.735903806257</v>
      </c>
      <c r="G45" s="8">
        <f t="shared" si="1"/>
        <v>204947.7142139576</v>
      </c>
      <c r="H45" s="8">
        <f t="shared" si="2"/>
        <v>51050.234866921652</v>
      </c>
      <c r="J45" s="5">
        <v>2011</v>
      </c>
      <c r="K45" s="8">
        <f t="shared" si="3"/>
        <v>21619.758209106814</v>
      </c>
      <c r="L45" s="8">
        <f t="shared" si="4"/>
        <v>202721.02490730968</v>
      </c>
      <c r="M45" s="8">
        <f t="shared" si="5"/>
        <v>67922.939000715924</v>
      </c>
      <c r="O45" s="5">
        <v>2011</v>
      </c>
      <c r="P45" s="8">
        <f t="shared" si="6"/>
        <v>834.87738487600177</v>
      </c>
      <c r="Q45" s="8">
        <f t="shared" si="7"/>
        <v>8919.3433178210034</v>
      </c>
      <c r="R45" s="8">
        <f t="shared" si="8"/>
        <v>3936.3000319593398</v>
      </c>
    </row>
    <row r="46" spans="5:18" x14ac:dyDescent="0.2">
      <c r="E46" s="5">
        <v>2012</v>
      </c>
      <c r="F46" s="8">
        <f t="shared" si="0"/>
        <v>22237.146859329656</v>
      </c>
      <c r="G46" s="8">
        <f t="shared" si="1"/>
        <v>214385.48449857446</v>
      </c>
      <c r="H46" s="8">
        <f t="shared" si="2"/>
        <v>56480.65805519178</v>
      </c>
      <c r="J46" s="5">
        <v>2012</v>
      </c>
      <c r="K46" s="8">
        <f t="shared" si="3"/>
        <v>20674.469500559138</v>
      </c>
      <c r="L46" s="8">
        <f t="shared" si="4"/>
        <v>191232.641779542</v>
      </c>
      <c r="M46" s="8">
        <f t="shared" si="5"/>
        <v>70218.162984277558</v>
      </c>
      <c r="O46" s="5">
        <v>2012</v>
      </c>
      <c r="P46" s="8">
        <f t="shared" si="6"/>
        <v>1377.6778566409384</v>
      </c>
      <c r="Q46" s="8">
        <f t="shared" si="7"/>
        <v>13682.728540187083</v>
      </c>
      <c r="R46" s="8">
        <f t="shared" si="8"/>
        <v>5738.0851163319503</v>
      </c>
    </row>
    <row r="47" spans="5:18" x14ac:dyDescent="0.2">
      <c r="E47" s="5">
        <v>2013</v>
      </c>
      <c r="F47" s="8">
        <f t="shared" si="0"/>
        <v>22170.300090729241</v>
      </c>
      <c r="G47" s="8">
        <f t="shared" si="1"/>
        <v>216514.98935840486</v>
      </c>
      <c r="H47" s="8">
        <f t="shared" si="2"/>
        <v>56254.341325410438</v>
      </c>
      <c r="J47" s="5">
        <v>2013</v>
      </c>
      <c r="K47" s="8">
        <f t="shared" si="3"/>
        <v>19801.438293165946</v>
      </c>
      <c r="L47" s="8">
        <f t="shared" si="4"/>
        <v>208080.00344906418</v>
      </c>
      <c r="M47" s="8">
        <f t="shared" si="5"/>
        <v>64357.482370868325</v>
      </c>
      <c r="O47" s="5">
        <v>2013</v>
      </c>
      <c r="P47" s="8">
        <f t="shared" si="6"/>
        <v>1708.2352531566351</v>
      </c>
      <c r="Q47" s="8">
        <f t="shared" si="7"/>
        <v>14814.575784847351</v>
      </c>
      <c r="R47" s="8">
        <f t="shared" si="8"/>
        <v>7248.5128883197567</v>
      </c>
    </row>
    <row r="48" spans="5:18" x14ac:dyDescent="0.2">
      <c r="E48" s="5">
        <v>2014</v>
      </c>
      <c r="F48" s="8">
        <f t="shared" si="0"/>
        <v>22290.357750966643</v>
      </c>
      <c r="G48" s="8">
        <f t="shared" si="1"/>
        <v>208756.35575371789</v>
      </c>
      <c r="H48" s="8">
        <f t="shared" si="2"/>
        <v>51126.128423142785</v>
      </c>
      <c r="J48" s="5">
        <v>2014</v>
      </c>
      <c r="K48" s="8">
        <f t="shared" si="3"/>
        <v>20115.959661263812</v>
      </c>
      <c r="L48" s="8">
        <f t="shared" si="4"/>
        <v>195444.3533290207</v>
      </c>
      <c r="M48" s="8">
        <f t="shared" si="5"/>
        <v>65603.600144410826</v>
      </c>
      <c r="O48" s="5">
        <v>2014</v>
      </c>
      <c r="P48" s="8">
        <f t="shared" si="6"/>
        <v>1831.0189208691281</v>
      </c>
      <c r="Q48" s="8">
        <f t="shared" si="7"/>
        <v>16407.464637859823</v>
      </c>
      <c r="R48" s="8">
        <f t="shared" si="8"/>
        <v>7430.1192503222146</v>
      </c>
    </row>
    <row r="49" spans="5:18" x14ac:dyDescent="0.2">
      <c r="E49" s="5">
        <v>2015</v>
      </c>
      <c r="F49" s="8">
        <f t="shared" si="0"/>
        <v>23773</v>
      </c>
      <c r="G49" s="8">
        <f t="shared" si="1"/>
        <v>221903</v>
      </c>
      <c r="H49" s="8">
        <f t="shared" si="2"/>
        <v>54786</v>
      </c>
      <c r="J49" s="5">
        <v>2015</v>
      </c>
      <c r="K49" s="8">
        <f t="shared" si="3"/>
        <v>18805</v>
      </c>
      <c r="L49" s="8">
        <f t="shared" si="4"/>
        <v>193671</v>
      </c>
      <c r="M49" s="8">
        <f t="shared" si="5"/>
        <v>65641</v>
      </c>
      <c r="O49" s="5">
        <v>2015</v>
      </c>
      <c r="P49" s="8">
        <f t="shared" si="6"/>
        <v>1625</v>
      </c>
      <c r="Q49" s="8">
        <f t="shared" si="7"/>
        <v>14072</v>
      </c>
      <c r="R49" s="8">
        <f t="shared" si="8"/>
        <v>6289</v>
      </c>
    </row>
    <row r="50" spans="5:18" x14ac:dyDescent="0.2">
      <c r="E50" s="5">
        <v>2016</v>
      </c>
      <c r="F50" s="8">
        <f t="shared" si="0"/>
        <v>23614.017665304465</v>
      </c>
      <c r="G50" s="8">
        <f t="shared" si="1"/>
        <v>221199.70855090386</v>
      </c>
      <c r="H50" s="8">
        <f t="shared" si="2"/>
        <v>54726.414225417262</v>
      </c>
      <c r="J50" s="5">
        <v>2016</v>
      </c>
      <c r="K50" s="8">
        <f t="shared" si="3"/>
        <v>19362.664953313179</v>
      </c>
      <c r="L50" s="8">
        <f t="shared" si="4"/>
        <v>188343.31921741669</v>
      </c>
      <c r="M50" s="8">
        <f t="shared" si="5"/>
        <v>66505.771983519968</v>
      </c>
      <c r="O50" s="5">
        <v>2016</v>
      </c>
      <c r="P50" s="8">
        <f t="shared" si="6"/>
        <v>1575.1237109468311</v>
      </c>
      <c r="Q50" s="8">
        <f t="shared" si="7"/>
        <v>13482.86145802952</v>
      </c>
      <c r="R50" s="8">
        <f t="shared" si="8"/>
        <v>5116.436330041086</v>
      </c>
    </row>
    <row r="51" spans="5:18" x14ac:dyDescent="0.2">
      <c r="E51" s="5">
        <v>2017</v>
      </c>
      <c r="F51" s="8">
        <f t="shared" si="0"/>
        <v>23243.970132141701</v>
      </c>
      <c r="G51" s="8">
        <f t="shared" si="1"/>
        <v>219266.02313346075</v>
      </c>
      <c r="H51" s="8">
        <f t="shared" si="2"/>
        <v>54117.752836389576</v>
      </c>
      <c r="J51" s="5">
        <v>2017</v>
      </c>
      <c r="K51" s="8">
        <f t="shared" si="3"/>
        <v>19963.808722586469</v>
      </c>
      <c r="L51" s="8">
        <f t="shared" si="4"/>
        <v>200518.0347177693</v>
      </c>
      <c r="M51" s="8">
        <f t="shared" si="5"/>
        <v>67261.968496715097</v>
      </c>
      <c r="O51" s="5">
        <v>2017</v>
      </c>
      <c r="P51" s="8">
        <f t="shared" si="6"/>
        <v>1416.1654947840264</v>
      </c>
      <c r="Q51" s="8">
        <f t="shared" si="7"/>
        <v>11911.699921106418</v>
      </c>
      <c r="R51" s="8">
        <f t="shared" si="8"/>
        <v>4598.1184789034751</v>
      </c>
    </row>
    <row r="52" spans="5:18" x14ac:dyDescent="0.2">
      <c r="E52" s="5">
        <v>2018</v>
      </c>
      <c r="F52" s="8">
        <f t="shared" si="0"/>
        <v>24060.54008975426</v>
      </c>
      <c r="G52" s="8">
        <f t="shared" si="1"/>
        <v>226620.62503102646</v>
      </c>
      <c r="H52" s="8">
        <f t="shared" si="2"/>
        <v>55722.368111402531</v>
      </c>
      <c r="J52" s="5">
        <v>2018</v>
      </c>
      <c r="K52" s="8">
        <f t="shared" si="3"/>
        <v>20372.15143081835</v>
      </c>
      <c r="L52" s="8">
        <f t="shared" si="4"/>
        <v>201564.85174318249</v>
      </c>
      <c r="M52" s="8">
        <f t="shared" si="5"/>
        <v>67937.300566081452</v>
      </c>
      <c r="O52" s="5">
        <v>2018</v>
      </c>
      <c r="P52" s="8">
        <f t="shared" si="6"/>
        <v>1418.0129257938063</v>
      </c>
      <c r="Q52" s="8">
        <f t="shared" si="7"/>
        <v>12079.837323297614</v>
      </c>
      <c r="R52" s="8">
        <f t="shared" si="8"/>
        <v>4537.8357440241816</v>
      </c>
    </row>
    <row r="53" spans="5:18" x14ac:dyDescent="0.2">
      <c r="E53" s="5">
        <v>2019</v>
      </c>
      <c r="F53" s="8">
        <f t="shared" si="0"/>
        <v>23513.096525922119</v>
      </c>
      <c r="G53" s="8">
        <f t="shared" si="1"/>
        <v>221733.43090188879</v>
      </c>
      <c r="H53" s="8">
        <f t="shared" si="2"/>
        <v>54901.770680816677</v>
      </c>
      <c r="J53" s="5">
        <v>2019</v>
      </c>
      <c r="K53" s="8">
        <f t="shared" si="3"/>
        <v>20299.498757778194</v>
      </c>
      <c r="L53" s="8">
        <f t="shared" si="4"/>
        <v>201423.33892401779</v>
      </c>
      <c r="M53" s="8">
        <f t="shared" si="5"/>
        <v>67897.725694632172</v>
      </c>
      <c r="O53" s="5">
        <v>2019</v>
      </c>
      <c r="P53" s="8">
        <f t="shared" si="6"/>
        <v>1361.7102919255356</v>
      </c>
      <c r="Q53" s="8">
        <f t="shared" si="7"/>
        <v>11834.552883644206</v>
      </c>
      <c r="R53" s="8">
        <f t="shared" si="8"/>
        <v>4553.1585998754827</v>
      </c>
    </row>
    <row r="54" spans="5:18" x14ac:dyDescent="0.2">
      <c r="E54" s="5">
        <v>2020</v>
      </c>
      <c r="F54" s="8">
        <f t="shared" si="0"/>
        <v>23321.344435960356</v>
      </c>
      <c r="G54" s="8">
        <f t="shared" si="1"/>
        <v>220052.22348354085</v>
      </c>
      <c r="H54" s="8">
        <f t="shared" si="2"/>
        <v>54226.362768892388</v>
      </c>
      <c r="J54" s="5">
        <v>2020</v>
      </c>
      <c r="K54" s="8">
        <f t="shared" si="3"/>
        <v>17725.707085991424</v>
      </c>
      <c r="L54" s="8">
        <f t="shared" si="4"/>
        <v>175512.7782573716</v>
      </c>
      <c r="M54" s="8">
        <f t="shared" si="5"/>
        <v>60711.28466622749</v>
      </c>
      <c r="O54" s="5">
        <v>2020</v>
      </c>
      <c r="P54" s="8">
        <f t="shared" si="6"/>
        <v>1351.0650671441065</v>
      </c>
      <c r="Q54" s="8">
        <f t="shared" si="7"/>
        <v>11591.167108817726</v>
      </c>
      <c r="R54" s="8">
        <f t="shared" si="8"/>
        <v>4345.4975098278383</v>
      </c>
    </row>
    <row r="55" spans="5:18" x14ac:dyDescent="0.2">
      <c r="F55" s="8"/>
      <c r="G55" s="8"/>
      <c r="H55" s="8"/>
    </row>
    <row r="57" spans="5:18" x14ac:dyDescent="0.2">
      <c r="F57" s="5" t="s">
        <v>57</v>
      </c>
      <c r="H57" s="5"/>
      <c r="I57" s="5"/>
      <c r="J57" s="5"/>
      <c r="K57" s="5" t="s">
        <v>58</v>
      </c>
      <c r="L57" s="5"/>
      <c r="M57" s="5"/>
      <c r="N57" s="5"/>
      <c r="P57" s="5" t="s">
        <v>59</v>
      </c>
      <c r="R57" s="5"/>
    </row>
    <row r="58" spans="5:18" x14ac:dyDescent="0.2">
      <c r="F58" s="5" t="s">
        <v>13</v>
      </c>
      <c r="G58" s="5" t="s">
        <v>11</v>
      </c>
      <c r="H58" s="5" t="s">
        <v>12</v>
      </c>
      <c r="I58" s="5"/>
      <c r="J58" s="5"/>
      <c r="K58" s="5" t="s">
        <v>13</v>
      </c>
      <c r="L58" s="5" t="s">
        <v>11</v>
      </c>
      <c r="M58" s="5" t="s">
        <v>12</v>
      </c>
      <c r="N58" s="5"/>
      <c r="P58" s="5" t="s">
        <v>13</v>
      </c>
      <c r="Q58" s="5" t="s">
        <v>11</v>
      </c>
      <c r="R58" s="5" t="s">
        <v>12</v>
      </c>
    </row>
    <row r="59" spans="5:18" x14ac:dyDescent="0.2">
      <c r="E59" s="5">
        <v>2000</v>
      </c>
      <c r="F59" s="10">
        <f>F34/'fig 1'!D2*1000000</f>
        <v>5062.4991357464187</v>
      </c>
      <c r="G59" s="10">
        <f>G34/'fig 1'!B2*1000000</f>
        <v>5317.9068724063818</v>
      </c>
      <c r="H59" s="10">
        <f>H34/'fig 1'!C2*1000000</f>
        <v>2051.6246803633512</v>
      </c>
      <c r="I59" s="5"/>
      <c r="J59" s="5">
        <v>2000</v>
      </c>
      <c r="K59" s="10">
        <f>K34/'fig 1'!D2*1000000</f>
        <v>5378.3435378357835</v>
      </c>
      <c r="L59" s="10">
        <f>L34/'fig 1'!B2*1000000</f>
        <v>5303.0988672736657</v>
      </c>
      <c r="M59" s="10">
        <f>M34/'fig 1'!C2*1000000</f>
        <v>3242.5388574672179</v>
      </c>
      <c r="N59" s="5"/>
      <c r="O59" s="5">
        <v>2000</v>
      </c>
      <c r="P59" s="10">
        <f>P34/'fig 1'!D2*1000000</f>
        <v>729.94461915648162</v>
      </c>
      <c r="Q59" s="10">
        <f>Q34/'fig 1'!B2*1000000</f>
        <v>193.58231952622535</v>
      </c>
      <c r="R59" s="10">
        <f>R34/'fig 1'!C2*1000000</f>
        <v>85.707558448599542</v>
      </c>
    </row>
    <row r="60" spans="5:18" x14ac:dyDescent="0.2">
      <c r="E60" s="5">
        <v>2001</v>
      </c>
      <c r="F60" s="10">
        <f>F35/'fig 1'!D3*1000000</f>
        <v>5271.9757982384108</v>
      </c>
      <c r="G60" s="10">
        <f>G35/'fig 1'!B3*1000000</f>
        <v>5538.3353194410274</v>
      </c>
      <c r="H60" s="10">
        <f>H35/'fig 1'!C3*1000000</f>
        <v>2251.3878495332433</v>
      </c>
      <c r="I60" s="5"/>
      <c r="J60" s="5">
        <v>2001</v>
      </c>
      <c r="K60" s="10">
        <f>K35/'fig 1'!D3*1000000</f>
        <v>5242.8488601265972</v>
      </c>
      <c r="L60" s="10">
        <f>L35/'fig 1'!B3*1000000</f>
        <v>5555.187997729925</v>
      </c>
      <c r="M60" s="10">
        <f>M35/'fig 1'!C3*1000000</f>
        <v>3301.0822376203696</v>
      </c>
      <c r="N60" s="5"/>
      <c r="O60" s="5">
        <v>2001</v>
      </c>
      <c r="P60" s="10">
        <f>P35/'fig 1'!D3*1000000</f>
        <v>265.20843649178403</v>
      </c>
      <c r="Q60" s="10">
        <f>Q35/'fig 1'!B3*1000000</f>
        <v>129.61692272196078</v>
      </c>
      <c r="R60" s="10">
        <f>R35/'fig 1'!C3*1000000</f>
        <v>90.456141460220394</v>
      </c>
    </row>
    <row r="61" spans="5:18" x14ac:dyDescent="0.2">
      <c r="E61" s="5">
        <v>2002</v>
      </c>
      <c r="F61" s="10">
        <f>F36/'fig 1'!D4*1000000</f>
        <v>4965.2503259770101</v>
      </c>
      <c r="G61" s="10">
        <f>G36/'fig 1'!B4*1000000</f>
        <v>5274.5406922212815</v>
      </c>
      <c r="H61" s="10">
        <f>H36/'fig 1'!C4*1000000</f>
        <v>2202.7256679795164</v>
      </c>
      <c r="I61" s="5"/>
      <c r="J61" s="5">
        <v>2002</v>
      </c>
      <c r="K61" s="10">
        <f>K36/'fig 1'!D4*1000000</f>
        <v>5047.4819231783449</v>
      </c>
      <c r="L61" s="10">
        <f>L36/'fig 1'!B4*1000000</f>
        <v>5093.4559247347233</v>
      </c>
      <c r="M61" s="10">
        <f>M36/'fig 1'!C4*1000000</f>
        <v>3196.0496756382636</v>
      </c>
      <c r="N61" s="5"/>
      <c r="O61" s="5">
        <v>2002</v>
      </c>
      <c r="P61" s="10">
        <f>P36/'fig 1'!D4*1000000</f>
        <v>146.41957055633384</v>
      </c>
      <c r="Q61" s="10">
        <f>Q36/'fig 1'!B4*1000000</f>
        <v>156.33413278779395</v>
      </c>
      <c r="R61" s="10">
        <f>R36/'fig 1'!C4*1000000</f>
        <v>117.08011441788358</v>
      </c>
    </row>
    <row r="62" spans="5:18" x14ac:dyDescent="0.2">
      <c r="E62" s="5">
        <v>2003</v>
      </c>
      <c r="F62" s="10">
        <f>F37/'fig 1'!D5*1000000</f>
        <v>4910.6359751280334</v>
      </c>
      <c r="G62" s="10">
        <f>G37/'fig 1'!B5*1000000</f>
        <v>5264.3250192361038</v>
      </c>
      <c r="H62" s="10">
        <f>H37/'fig 1'!C5*1000000</f>
        <v>2200.9592061030871</v>
      </c>
      <c r="I62" s="5"/>
      <c r="J62" s="5">
        <v>2003</v>
      </c>
      <c r="K62" s="10">
        <f>K37/'fig 1'!D5*1000000</f>
        <v>5215.5772811198804</v>
      </c>
      <c r="L62" s="10">
        <f>L37/'fig 1'!B5*1000000</f>
        <v>5589.5335308846825</v>
      </c>
      <c r="M62" s="10">
        <f>M37/'fig 1'!C5*1000000</f>
        <v>3343.2053622898634</v>
      </c>
      <c r="N62" s="5"/>
      <c r="O62" s="5">
        <v>2003</v>
      </c>
      <c r="P62" s="10">
        <f>P37/'fig 1'!D5*1000000</f>
        <v>92.449556387453555</v>
      </c>
      <c r="Q62" s="10">
        <f>Q37/'fig 1'!B5*1000000</f>
        <v>120.9987117392064</v>
      </c>
      <c r="R62" s="10">
        <f>R37/'fig 1'!C5*1000000</f>
        <v>107.28213859507315</v>
      </c>
    </row>
    <row r="63" spans="5:18" x14ac:dyDescent="0.2">
      <c r="E63" s="5">
        <v>2004</v>
      </c>
      <c r="F63" s="10">
        <f>F38/'fig 1'!D6*1000000</f>
        <v>4811.1641311560243</v>
      </c>
      <c r="G63" s="10">
        <f>G38/'fig 1'!B6*1000000</f>
        <v>5168.1990876242717</v>
      </c>
      <c r="H63" s="10">
        <f>H38/'fig 1'!C6*1000000</f>
        <v>2232.5011101227137</v>
      </c>
      <c r="I63" s="5"/>
      <c r="J63" s="5">
        <v>2004</v>
      </c>
      <c r="K63" s="10">
        <f>K38/'fig 1'!D6*1000000</f>
        <v>5351.7535876661377</v>
      </c>
      <c r="L63" s="10">
        <f>L38/'fig 1'!B6*1000000</f>
        <v>5310.1956887670385</v>
      </c>
      <c r="M63" s="10">
        <f>M38/'fig 1'!C6*1000000</f>
        <v>3588.1866816088227</v>
      </c>
      <c r="N63" s="5"/>
      <c r="O63" s="5">
        <v>2004</v>
      </c>
      <c r="P63" s="10">
        <f>P38/'fig 1'!D6*1000000</f>
        <v>92.149037351496446</v>
      </c>
      <c r="Q63" s="10">
        <f>Q38/'fig 1'!B6*1000000</f>
        <v>132.60969339532335</v>
      </c>
      <c r="R63" s="10">
        <f>R38/'fig 1'!C6*1000000</f>
        <v>115.73691176484226</v>
      </c>
    </row>
    <row r="64" spans="5:18" x14ac:dyDescent="0.2">
      <c r="E64" s="5">
        <v>2005</v>
      </c>
      <c r="F64" s="10">
        <f>F39/'fig 1'!D7*1000000</f>
        <v>4746.1086927261513</v>
      </c>
      <c r="G64" s="10">
        <f>G39/'fig 1'!B7*1000000</f>
        <v>5002.1800575607831</v>
      </c>
      <c r="H64" s="10">
        <f>H39/'fig 1'!C7*1000000</f>
        <v>2225.2641154125818</v>
      </c>
      <c r="I64" s="5"/>
      <c r="J64" s="5">
        <v>2005</v>
      </c>
      <c r="K64" s="10">
        <f>K39/'fig 1'!D7*1000000</f>
        <v>5064.6754107781635</v>
      </c>
      <c r="L64" s="10">
        <f>L39/'fig 1'!B7*1000000</f>
        <v>4812.0112478130814</v>
      </c>
      <c r="M64" s="10">
        <f>M39/'fig 1'!C7*1000000</f>
        <v>3373.0000980512855</v>
      </c>
      <c r="N64" s="5"/>
      <c r="O64" s="5">
        <v>2005</v>
      </c>
      <c r="P64" s="10">
        <f>P39/'fig 1'!D7*1000000</f>
        <v>126.62357784756442</v>
      </c>
      <c r="Q64" s="10">
        <f>Q39/'fig 1'!B7*1000000</f>
        <v>156.11831340774091</v>
      </c>
      <c r="R64" s="10">
        <f>R39/'fig 1'!C7*1000000</f>
        <v>109.95870584889826</v>
      </c>
    </row>
    <row r="65" spans="5:18" x14ac:dyDescent="0.2">
      <c r="E65" s="5">
        <v>2006</v>
      </c>
      <c r="F65" s="10">
        <f>F40/'fig 1'!D8*1000000</f>
        <v>5109.0693832711349</v>
      </c>
      <c r="G65" s="10">
        <f>G40/'fig 1'!B8*1000000</f>
        <v>5495.6771796485973</v>
      </c>
      <c r="H65" s="10">
        <f>H40/'fig 1'!C8*1000000</f>
        <v>2392.3980718351067</v>
      </c>
      <c r="I65" s="5"/>
      <c r="J65" s="5">
        <v>2006</v>
      </c>
      <c r="K65" s="10">
        <f>K40/'fig 1'!D8*1000000</f>
        <v>5258.5814075560784</v>
      </c>
      <c r="L65" s="10">
        <f>L40/'fig 1'!B8*1000000</f>
        <v>5377.5605122066254</v>
      </c>
      <c r="M65" s="10">
        <f>M40/'fig 1'!C8*1000000</f>
        <v>3653.8613010268359</v>
      </c>
      <c r="N65" s="5"/>
      <c r="O65" s="5">
        <v>2006</v>
      </c>
      <c r="P65" s="10">
        <f>P40/'fig 1'!D8*1000000</f>
        <v>125.16067882347286</v>
      </c>
      <c r="Q65" s="10">
        <f>Q40/'fig 1'!B8*1000000</f>
        <v>151.05390259237336</v>
      </c>
      <c r="R65" s="10">
        <f>R40/'fig 1'!C8*1000000</f>
        <v>109.93598227589423</v>
      </c>
    </row>
    <row r="66" spans="5:18" x14ac:dyDescent="0.2">
      <c r="E66" s="5">
        <v>2007</v>
      </c>
      <c r="F66" s="10">
        <f>F41/'fig 1'!D9*1000000</f>
        <v>5274.6482164389527</v>
      </c>
      <c r="G66" s="10">
        <f>G41/'fig 1'!B9*1000000</f>
        <v>5788.936607507495</v>
      </c>
      <c r="H66" s="10">
        <f>H41/'fig 1'!C9*1000000</f>
        <v>2454.1799554052282</v>
      </c>
      <c r="I66" s="5"/>
      <c r="J66" s="5">
        <v>2007</v>
      </c>
      <c r="K66" s="10">
        <f>K41/'fig 1'!D9*1000000</f>
        <v>5197.1058612961697</v>
      </c>
      <c r="L66" s="10">
        <f>L41/'fig 1'!B9*1000000</f>
        <v>5593.9259464738307</v>
      </c>
      <c r="M66" s="10">
        <f>M41/'fig 1'!C9*1000000</f>
        <v>3562.1852517274201</v>
      </c>
      <c r="N66" s="5"/>
      <c r="O66" s="5">
        <v>2007</v>
      </c>
      <c r="P66" s="10">
        <f>P41/'fig 1'!D9*1000000</f>
        <v>196.50798795142009</v>
      </c>
      <c r="Q66" s="10">
        <f>Q41/'fig 1'!B9*1000000</f>
        <v>166.89817632036184</v>
      </c>
      <c r="R66" s="10">
        <f>R41/'fig 1'!C9*1000000</f>
        <v>110.22405515489575</v>
      </c>
    </row>
    <row r="67" spans="5:18" x14ac:dyDescent="0.2">
      <c r="E67" s="5">
        <v>2008</v>
      </c>
      <c r="F67" s="10">
        <f>F42/'fig 1'!D10*1000000</f>
        <v>5173.5863717320408</v>
      </c>
      <c r="G67" s="10">
        <f>G42/'fig 1'!B10*1000000</f>
        <v>5622.8018239166149</v>
      </c>
      <c r="H67" s="10">
        <f>H42/'fig 1'!C10*1000000</f>
        <v>2508.1302011434391</v>
      </c>
      <c r="I67" s="5"/>
      <c r="J67" s="5">
        <v>2008</v>
      </c>
      <c r="K67" s="10">
        <f>K42/'fig 1'!D10*1000000</f>
        <v>4917.4196928189876</v>
      </c>
      <c r="L67" s="10">
        <f>L42/'fig 1'!B10*1000000</f>
        <v>4978.7636136927158</v>
      </c>
      <c r="M67" s="10">
        <f>M42/'fig 1'!C10*1000000</f>
        <v>3504.567786351146</v>
      </c>
      <c r="N67" s="5"/>
      <c r="O67" s="5">
        <v>2008</v>
      </c>
      <c r="P67" s="10">
        <f>P42/'fig 1'!D10*1000000</f>
        <v>170.12409106761604</v>
      </c>
      <c r="Q67" s="10">
        <f>Q42/'fig 1'!B10*1000000</f>
        <v>153.02423291827529</v>
      </c>
      <c r="R67" s="10">
        <f>R42/'fig 1'!C10*1000000</f>
        <v>114.40849822838668</v>
      </c>
    </row>
    <row r="68" spans="5:18" x14ac:dyDescent="0.2">
      <c r="E68" s="5">
        <v>2009</v>
      </c>
      <c r="F68" s="10">
        <f>F43/'fig 1'!D11*1000000</f>
        <v>5065.7731915228023</v>
      </c>
      <c r="G68" s="10">
        <f>G43/'fig 1'!B11*1000000</f>
        <v>5457.373937761844</v>
      </c>
      <c r="H68" s="10">
        <f>H43/'fig 1'!C11*1000000</f>
        <v>2567.4134046850431</v>
      </c>
      <c r="I68" s="5"/>
      <c r="J68" s="5">
        <v>2009</v>
      </c>
      <c r="K68" s="10">
        <f>K43/'fig 1'!D11*1000000</f>
        <v>4973.6857107523228</v>
      </c>
      <c r="L68" s="10">
        <f>L43/'fig 1'!B11*1000000</f>
        <v>4805.6643040196377</v>
      </c>
      <c r="M68" s="10">
        <f>M43/'fig 1'!C11*1000000</f>
        <v>3248.5210625831028</v>
      </c>
      <c r="N68" s="5"/>
      <c r="O68" s="5">
        <v>2009</v>
      </c>
      <c r="P68" s="10">
        <f>P43/'fig 1'!D11*1000000</f>
        <v>141.85799909812772</v>
      </c>
      <c r="Q68" s="10">
        <f>Q43/'fig 1'!B11*1000000</f>
        <v>140.7996244671894</v>
      </c>
      <c r="R68" s="10">
        <f>R43/'fig 1'!C11*1000000</f>
        <v>102.18662696666625</v>
      </c>
    </row>
    <row r="69" spans="5:18" x14ac:dyDescent="0.2">
      <c r="E69" s="5">
        <v>2010</v>
      </c>
      <c r="F69" s="10">
        <f>F44/'fig 1'!D12*1000000</f>
        <v>4506.9032787845053</v>
      </c>
      <c r="G69" s="10">
        <f>G44/'fig 1'!B12*1000000</f>
        <v>5310.5169725476771</v>
      </c>
      <c r="H69" s="10">
        <f>H44/'fig 1'!C12*1000000</f>
        <v>2324.9577951865404</v>
      </c>
      <c r="I69" s="5"/>
      <c r="J69" s="5">
        <v>2010</v>
      </c>
      <c r="K69" s="10">
        <f>K44/'fig 1'!D12*1000000</f>
        <v>4335.4463014996072</v>
      </c>
      <c r="L69" s="10">
        <f>L44/'fig 1'!B12*1000000</f>
        <v>5168.2951855661295</v>
      </c>
      <c r="M69" s="10">
        <f>M44/'fig 1'!C12*1000000</f>
        <v>3077.347898933991</v>
      </c>
      <c r="N69" s="5"/>
      <c r="O69" s="5">
        <v>2010</v>
      </c>
      <c r="P69" s="10">
        <f>P44/'fig 1'!D12*1000000</f>
        <v>137.26123425597211</v>
      </c>
      <c r="Q69" s="10">
        <f>Q44/'fig 1'!B12*1000000</f>
        <v>166.32353536981626</v>
      </c>
      <c r="R69" s="10">
        <f>R44/'fig 1'!C12*1000000</f>
        <v>124.9226489828615</v>
      </c>
    </row>
    <row r="70" spans="5:18" x14ac:dyDescent="0.2">
      <c r="E70" s="5">
        <v>2011</v>
      </c>
      <c r="F70" s="10">
        <f>F45/'fig 1'!D13*1000000</f>
        <v>4872.5052634419544</v>
      </c>
      <c r="G70" s="10">
        <f>G45/'fig 1'!B13*1000000</f>
        <v>5284.0001736161503</v>
      </c>
      <c r="H70" s="10">
        <f>H45/'fig 1'!C13*1000000</f>
        <v>2477.2363344369955</v>
      </c>
      <c r="I70" s="5"/>
      <c r="J70" s="5">
        <v>2011</v>
      </c>
      <c r="K70" s="10">
        <f>K45/'fig 1'!D13*1000000</f>
        <v>4961.3194524466016</v>
      </c>
      <c r="L70" s="10">
        <f>L45/'fig 1'!B13*1000000</f>
        <v>5226.5912548192618</v>
      </c>
      <c r="M70" s="10">
        <f>M45/'fig 1'!C13*1000000</f>
        <v>3295.992131533701</v>
      </c>
      <c r="N70" s="5"/>
      <c r="O70" s="5">
        <v>2011</v>
      </c>
      <c r="P70" s="10">
        <f>P45/'fig 1'!D13*1000000</f>
        <v>191.58833183658345</v>
      </c>
      <c r="Q70" s="10">
        <f>Q45/'fig 1'!B13*1000000</f>
        <v>229.96017213788735</v>
      </c>
      <c r="R70" s="10">
        <f>R45/'fig 1'!C13*1000000</f>
        <v>191.01078551028382</v>
      </c>
    </row>
    <row r="71" spans="5:18" x14ac:dyDescent="0.2">
      <c r="E71" s="5">
        <v>2012</v>
      </c>
      <c r="F71" s="10">
        <f>F46/'fig 1'!D14*1000000</f>
        <v>5083.8780287316322</v>
      </c>
      <c r="G71" s="10">
        <f>G46/'fig 1'!B14*1000000</f>
        <v>5488.0460011969162</v>
      </c>
      <c r="H71" s="10">
        <f>H46/'fig 1'!C14*1000000</f>
        <v>2738.9682189888099</v>
      </c>
      <c r="I71" s="5"/>
      <c r="J71" s="5">
        <v>2012</v>
      </c>
      <c r="K71" s="10">
        <f>K46/'fig 1'!D14*1000000</f>
        <v>4726.6172191275136</v>
      </c>
      <c r="L71" s="10">
        <f>L46/'fig 1'!B14*1000000</f>
        <v>4895.3572461829453</v>
      </c>
      <c r="M71" s="10">
        <f>M46/'fig 1'!C14*1000000</f>
        <v>3405.1536124415579</v>
      </c>
      <c r="N71" s="5"/>
      <c r="O71" s="5">
        <v>2012</v>
      </c>
      <c r="P71" s="10">
        <f>P46/'fig 1'!D14*1000000</f>
        <v>314.9660444459596</v>
      </c>
      <c r="Q71" s="10">
        <f>Q46/'fig 1'!B14*1000000</f>
        <v>350.26365626417191</v>
      </c>
      <c r="R71" s="10">
        <f>R46/'fig 1'!C14*1000000</f>
        <v>278.26221068685373</v>
      </c>
    </row>
    <row r="72" spans="5:18" x14ac:dyDescent="0.2">
      <c r="E72" s="5">
        <v>2013</v>
      </c>
      <c r="F72" s="10">
        <f>F47/'fig 1'!D15*1000000</f>
        <v>4996.9144619000554</v>
      </c>
      <c r="G72" s="10">
        <f>G47/'fig 1'!B15*1000000</f>
        <v>5432.424263346019</v>
      </c>
      <c r="H72" s="10">
        <f>H47/'fig 1'!C15*1000000</f>
        <v>2688.1720395491789</v>
      </c>
      <c r="I72" s="5"/>
      <c r="J72" s="5">
        <v>2013</v>
      </c>
      <c r="K72" s="10">
        <f>K47/'fig 1'!D15*1000000</f>
        <v>4463.001987732132</v>
      </c>
      <c r="L72" s="10">
        <f>L47/'fig 1'!B15*1000000</f>
        <v>5220.7880055023061</v>
      </c>
      <c r="M72" s="10">
        <f>M47/'fig 1'!C15*1000000</f>
        <v>3075.3890378768056</v>
      </c>
      <c r="N72" s="5"/>
      <c r="O72" s="5">
        <v>2013</v>
      </c>
      <c r="P72" s="10">
        <f>P47/'fig 1'!D15*1000000</f>
        <v>385.01533158747253</v>
      </c>
      <c r="Q72" s="10">
        <f>Q47/'fig 1'!B15*1000000</f>
        <v>371.70202942191372</v>
      </c>
      <c r="R72" s="10">
        <f>R47/'fig 1'!C15*1000000</f>
        <v>346.37770553526008</v>
      </c>
    </row>
    <row r="73" spans="5:18" x14ac:dyDescent="0.2">
      <c r="E73" s="5">
        <v>2014</v>
      </c>
      <c r="F73" s="10">
        <f>F48/'fig 1'!D16*1000000</f>
        <v>5037.9758174186054</v>
      </c>
      <c r="G73" s="10">
        <f>G48/'fig 1'!B16*1000000</f>
        <v>5233.2427457234835</v>
      </c>
      <c r="H73" s="10">
        <f>H48/'fig 1'!C16*1000000</f>
        <v>2445.6210368966485</v>
      </c>
      <c r="I73" s="5"/>
      <c r="J73" s="5">
        <v>2014</v>
      </c>
      <c r="K73" s="10">
        <f>K48/'fig 1'!D16*1000000</f>
        <v>4546.5272226606758</v>
      </c>
      <c r="L73" s="10">
        <f>L48/'fig 1'!B16*1000000</f>
        <v>4899.5286421764386</v>
      </c>
      <c r="M73" s="10">
        <f>M48/'fig 1'!C16*1000000</f>
        <v>3138.1516566527571</v>
      </c>
      <c r="N73" s="5"/>
      <c r="O73" s="5">
        <v>2014</v>
      </c>
      <c r="P73" s="10">
        <f>P48/'fig 1'!D16*1000000</f>
        <v>413.839434415293</v>
      </c>
      <c r="Q73" s="10">
        <f>Q48/'fig 1'!B16*1000000</f>
        <v>411.31320280898939</v>
      </c>
      <c r="R73" s="10">
        <f>R48/'fig 1'!C16*1000000</f>
        <v>355.42014437012119</v>
      </c>
    </row>
    <row r="74" spans="5:18" x14ac:dyDescent="0.2">
      <c r="E74" s="5">
        <v>2015</v>
      </c>
      <c r="F74" s="10">
        <f>F49/'fig 1'!D17*1000000</f>
        <v>5397.745720833941</v>
      </c>
      <c r="G74" s="10">
        <f>G49/'fig 1'!B17*1000000</f>
        <v>5572.3187420661761</v>
      </c>
      <c r="H74" s="10">
        <f>H49/'fig 1'!C17*1000000</f>
        <v>2628.4869336094271</v>
      </c>
      <c r="I74" s="5"/>
      <c r="J74" s="5">
        <v>2015</v>
      </c>
      <c r="K74" s="10">
        <f>K49/'fig 1'!D17*1000000</f>
        <v>4269.7433340462812</v>
      </c>
      <c r="L74" s="10">
        <f>L49/'fig 1'!B17*1000000</f>
        <v>4863.3706759020761</v>
      </c>
      <c r="M74" s="10">
        <f>M49/'fig 1'!C17*1000000</f>
        <v>3149.2810354662943</v>
      </c>
      <c r="N74" s="5"/>
      <c r="O74" s="5">
        <v>2015</v>
      </c>
      <c r="P74" s="10">
        <f>P49/'fig 1'!D17*1000000</f>
        <v>368.96213335948994</v>
      </c>
      <c r="Q74" s="10">
        <f>Q49/'fig 1'!B17*1000000</f>
        <v>353.36912677320828</v>
      </c>
      <c r="R74" s="10">
        <f>R49/'fig 1'!C17*1000000</f>
        <v>301.72953538257377</v>
      </c>
    </row>
    <row r="75" spans="5:18" x14ac:dyDescent="0.2">
      <c r="E75" s="5">
        <v>2016</v>
      </c>
      <c r="F75" s="10">
        <f>F50/'fig 1'!D18*1000000</f>
        <v>5375.9539875926666</v>
      </c>
      <c r="G75" s="10">
        <f>G50/'fig 1'!B18*1000000</f>
        <v>5556.5937952485901</v>
      </c>
      <c r="H75" s="10">
        <f>H50/'fig 1'!C18*1000000</f>
        <v>2633.4911763322925</v>
      </c>
      <c r="I75" s="5"/>
      <c r="J75" s="5">
        <v>2016</v>
      </c>
      <c r="K75" s="10">
        <f>K50/'fig 1'!D18*1000000</f>
        <v>4408.0934189833315</v>
      </c>
      <c r="L75" s="10">
        <f>L50/'fig 1'!B18*1000000</f>
        <v>4731.2328112728237</v>
      </c>
      <c r="M75" s="10">
        <f>M50/'fig 1'!C18*1000000</f>
        <v>3200.3259517855217</v>
      </c>
      <c r="N75" s="5"/>
      <c r="O75" s="5">
        <v>2016</v>
      </c>
      <c r="P75" s="10">
        <f>P50/'fig 1'!D18*1000000</f>
        <v>358.59177861367948</v>
      </c>
      <c r="Q75" s="10">
        <f>Q50/'fig 1'!B18*1000000</f>
        <v>338.69296126419812</v>
      </c>
      <c r="R75" s="10">
        <f>R50/'fig 1'!C18*1000000</f>
        <v>246.20816328162132</v>
      </c>
    </row>
    <row r="76" spans="5:18" x14ac:dyDescent="0.2">
      <c r="E76" s="5">
        <v>2017</v>
      </c>
      <c r="F76" s="10">
        <f>F51/'fig 1'!D19*1000000</f>
        <v>5311.8572287174538</v>
      </c>
      <c r="G76" s="10">
        <f>G51/'fig 1'!B19*1000000</f>
        <v>5511.1057854278952</v>
      </c>
      <c r="H76" s="10">
        <f>H51/'fig 1'!C19*1000000</f>
        <v>2614.6670084937969</v>
      </c>
      <c r="I76" s="5"/>
      <c r="J76" s="5">
        <v>2017</v>
      </c>
      <c r="K76" s="10">
        <f>K51/'fig 1'!D19*1000000</f>
        <v>4562.2542566067432</v>
      </c>
      <c r="L76" s="10">
        <f>L51/'fig 1'!B19*1000000</f>
        <v>5039.8875549592231</v>
      </c>
      <c r="M76" s="10">
        <f>M51/'fig 1'!C19*1000000</f>
        <v>3249.7219625212165</v>
      </c>
      <c r="N76" s="5"/>
      <c r="O76" s="5">
        <v>2017</v>
      </c>
      <c r="P76" s="10">
        <f>P51/'fig 1'!D19*1000000</f>
        <v>323.63098376755829</v>
      </c>
      <c r="Q76" s="10">
        <f>Q51/'fig 1'!B19*1000000</f>
        <v>299.39266198818871</v>
      </c>
      <c r="R76" s="10">
        <f>R51/'fig 1'!C19*1000000</f>
        <v>222.15535675107444</v>
      </c>
    </row>
    <row r="77" spans="5:18" x14ac:dyDescent="0.2">
      <c r="E77" s="5">
        <v>2018</v>
      </c>
      <c r="F77" s="10">
        <f>F52/'fig 1'!D20*1000000</f>
        <v>5558.5488700653132</v>
      </c>
      <c r="G77" s="10">
        <f>G52/'fig 1'!B20*1000000</f>
        <v>5737.9564654586065</v>
      </c>
      <c r="H77" s="10">
        <f>H52/'fig 1'!C20*1000000</f>
        <v>2742.0175771703439</v>
      </c>
      <c r="I77" s="5"/>
      <c r="J77" s="5">
        <v>2018</v>
      </c>
      <c r="K77" s="10">
        <f>K52/'fig 1'!D20*1000000</f>
        <v>4706.4446140506961</v>
      </c>
      <c r="L77" s="10">
        <f>L52/'fig 1'!B20*1000000</f>
        <v>5103.5528831969923</v>
      </c>
      <c r="M77" s="10">
        <f>M52/'fig 1'!C20*1000000</f>
        <v>3343.0968318731652</v>
      </c>
      <c r="N77" s="5"/>
      <c r="O77" s="5">
        <v>2018</v>
      </c>
      <c r="P77" s="10">
        <f>P52/'fig 1'!D20*1000000</f>
        <v>327.59423175897933</v>
      </c>
      <c r="Q77" s="10">
        <f>Q52/'fig 1'!B20*1000000</f>
        <v>305.85733607174569</v>
      </c>
      <c r="R77" s="10">
        <f>R52/'fig 1'!C20*1000000</f>
        <v>223.30036920810588</v>
      </c>
    </row>
    <row r="78" spans="5:18" x14ac:dyDescent="0.2">
      <c r="E78" s="5">
        <v>2019</v>
      </c>
      <c r="F78" s="10">
        <f>F53/'fig 1'!D21*1000000</f>
        <v>5453.9348230261012</v>
      </c>
      <c r="G78" s="10">
        <f>G53/'fig 1'!B21*1000000</f>
        <v>5621.0028552997528</v>
      </c>
      <c r="H78" s="10">
        <f>H53/'fig 1'!C21*1000000</f>
        <v>2718.6927461682858</v>
      </c>
      <c r="I78" s="5"/>
      <c r="J78" s="5">
        <v>2019</v>
      </c>
      <c r="K78" s="10">
        <f>K53/'fig 1'!D21*1000000</f>
        <v>4708.5309688141879</v>
      </c>
      <c r="L78" s="10">
        <f>L53/'fig 1'!B21*1000000</f>
        <v>5106.1364928632847</v>
      </c>
      <c r="M78" s="10">
        <f>M53/'fig 1'!C21*1000000</f>
        <v>3362.2422744885985</v>
      </c>
      <c r="N78" s="5"/>
      <c r="O78" s="5">
        <v>2019</v>
      </c>
      <c r="P78" s="10">
        <f>P53/'fig 1'!D21*1000000</f>
        <v>315.85287679222256</v>
      </c>
      <c r="Q78" s="10">
        <f>Q53/'fig 1'!B21*1000000</f>
        <v>300.00913835854669</v>
      </c>
      <c r="R78" s="10">
        <f>R53/'fig 1'!C21*1000000</f>
        <v>225.46885290095872</v>
      </c>
    </row>
    <row r="79" spans="5:18" x14ac:dyDescent="0.2">
      <c r="E79" s="5">
        <v>2020</v>
      </c>
      <c r="F79" s="10">
        <f>F54/'fig 1'!D22*1000000</f>
        <v>5455.3554340372466</v>
      </c>
      <c r="G79" s="10">
        <f>G54/'fig 1'!B22*1000000</f>
        <v>5603.0870643848375</v>
      </c>
      <c r="H79" s="10">
        <f>H54/'fig 1'!C22*1000000</f>
        <v>2716.3674580940979</v>
      </c>
      <c r="I79" s="5"/>
      <c r="J79" s="5">
        <v>2020</v>
      </c>
      <c r="K79" s="10">
        <f>K54/'fig 1'!D22*1000000</f>
        <v>4146.4175763644735</v>
      </c>
      <c r="L79" s="10">
        <f>L54/'fig 1'!B22*1000000</f>
        <v>4468.9999579198939</v>
      </c>
      <c r="M79" s="10">
        <f>M54/'fig 1'!C22*1000000</f>
        <v>3041.217400275877</v>
      </c>
      <c r="N79" s="5"/>
      <c r="O79" s="5">
        <v>2020</v>
      </c>
      <c r="P79" s="10">
        <f>P54/'fig 1'!D22*1000000</f>
        <v>316.04267824360466</v>
      </c>
      <c r="Q79" s="10">
        <f>Q54/'fig 1'!B22*1000000</f>
        <v>295.14047829376904</v>
      </c>
      <c r="R79" s="10">
        <f>R54/'fig 1'!C22*1000000</f>
        <v>217.67950904678352</v>
      </c>
    </row>
    <row r="90" spans="11:13" x14ac:dyDescent="0.2">
      <c r="K90" s="11">
        <f>(K79-K78)/K78</f>
        <v>-0.119381904074272</v>
      </c>
      <c r="L90" s="11">
        <f>(L79-L78)/L78</f>
        <v>-0.12477859450758909</v>
      </c>
      <c r="M90" s="11">
        <f>(M79-M78)/M78</f>
        <v>-9.5479399759063985E-2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1"/>
  <sheetViews>
    <sheetView workbookViewId="0">
      <selection activeCell="F36" sqref="F36"/>
    </sheetView>
  </sheetViews>
  <sheetFormatPr defaultRowHeight="14.25" x14ac:dyDescent="0.2"/>
  <sheetData>
    <row r="1" spans="3:4" ht="15" x14ac:dyDescent="0.25">
      <c r="C1">
        <v>2000</v>
      </c>
      <c r="D1" s="6">
        <v>0.75209195068804802</v>
      </c>
    </row>
    <row r="2" spans="3:4" ht="15" x14ac:dyDescent="0.25">
      <c r="C2">
        <v>2001</v>
      </c>
      <c r="D2" s="7">
        <v>0.77411771743546698</v>
      </c>
    </row>
    <row r="3" spans="3:4" ht="15" x14ac:dyDescent="0.25">
      <c r="C3" s="5">
        <v>2002</v>
      </c>
      <c r="D3" s="7">
        <v>0.79896685397850198</v>
      </c>
    </row>
    <row r="4" spans="3:4" ht="15" x14ac:dyDescent="0.25">
      <c r="C4" s="5">
        <v>2003</v>
      </c>
      <c r="D4" s="7">
        <v>0.82324440469980398</v>
      </c>
    </row>
    <row r="5" spans="3:4" ht="15" x14ac:dyDescent="0.25">
      <c r="C5" s="5">
        <v>2004</v>
      </c>
      <c r="D5" s="7">
        <v>0.84456669404361095</v>
      </c>
    </row>
    <row r="6" spans="3:4" ht="15" x14ac:dyDescent="0.25">
      <c r="C6" s="5">
        <v>2005</v>
      </c>
      <c r="D6" s="7">
        <v>0.860366412035936</v>
      </c>
    </row>
    <row r="7" spans="3:4" ht="15" x14ac:dyDescent="0.25">
      <c r="C7" s="5">
        <v>2006</v>
      </c>
      <c r="D7" s="7">
        <v>0.87738151469286596</v>
      </c>
    </row>
    <row r="8" spans="3:4" ht="15" x14ac:dyDescent="0.25">
      <c r="C8" s="5">
        <v>2007</v>
      </c>
      <c r="D8" s="7">
        <v>0.89954267448248304</v>
      </c>
    </row>
    <row r="9" spans="3:4" ht="15" x14ac:dyDescent="0.25">
      <c r="C9" s="5">
        <v>2008</v>
      </c>
      <c r="D9" s="7">
        <v>0.92031807535996102</v>
      </c>
    </row>
    <row r="10" spans="3:4" ht="15" x14ac:dyDescent="0.25">
      <c r="C10" s="5">
        <v>2009</v>
      </c>
      <c r="D10" s="7">
        <v>0.93541915118485097</v>
      </c>
    </row>
    <row r="11" spans="3:4" ht="15" x14ac:dyDescent="0.25">
      <c r="C11" s="5">
        <v>2010</v>
      </c>
      <c r="D11" s="7">
        <v>0.93818550122514199</v>
      </c>
    </row>
    <row r="12" spans="3:4" ht="15" x14ac:dyDescent="0.25">
      <c r="C12" s="5">
        <v>2011</v>
      </c>
      <c r="D12" s="7">
        <v>0.95343341958918204</v>
      </c>
    </row>
    <row r="13" spans="3:4" ht="15" x14ac:dyDescent="0.25">
      <c r="C13" s="5">
        <v>2012</v>
      </c>
      <c r="D13" s="7">
        <v>0.96757017148415803</v>
      </c>
    </row>
    <row r="14" spans="3:4" ht="15" x14ac:dyDescent="0.25">
      <c r="C14" s="5">
        <v>2013</v>
      </c>
      <c r="D14" s="7">
        <v>0.97937330172087</v>
      </c>
    </row>
    <row r="15" spans="3:4" ht="15" x14ac:dyDescent="0.25">
      <c r="C15" s="5">
        <v>2014</v>
      </c>
      <c r="D15" s="7">
        <v>0.99015907445643703</v>
      </c>
    </row>
    <row r="16" spans="3:4" ht="15" x14ac:dyDescent="0.25">
      <c r="C16" s="5">
        <v>2015</v>
      </c>
      <c r="D16" s="7">
        <v>1</v>
      </c>
    </row>
    <row r="17" spans="3:4" ht="15" x14ac:dyDescent="0.25">
      <c r="C17" s="5">
        <v>2016</v>
      </c>
      <c r="D17" s="7">
        <v>1.0126188748953699</v>
      </c>
    </row>
    <row r="18" spans="3:4" ht="15" x14ac:dyDescent="0.25">
      <c r="C18" s="5">
        <v>2017</v>
      </c>
      <c r="D18" s="7">
        <v>1.0182425749752599</v>
      </c>
    </row>
    <row r="19" spans="3:4" ht="15" x14ac:dyDescent="0.25">
      <c r="C19" s="5">
        <v>2018</v>
      </c>
      <c r="D19" s="7">
        <v>1.0289045843381499</v>
      </c>
    </row>
    <row r="20" spans="3:4" ht="15" x14ac:dyDescent="0.25">
      <c r="C20" s="5">
        <v>2019</v>
      </c>
      <c r="D20" s="7">
        <v>1.03840002413474</v>
      </c>
    </row>
    <row r="21" spans="3:4" ht="15" x14ac:dyDescent="0.25">
      <c r="C21" s="5">
        <v>2020</v>
      </c>
      <c r="D21" s="7">
        <v>1.0502825026773099</v>
      </c>
    </row>
  </sheetData>
  <sortState ref="C1:D21">
    <sortCondition ref="C1:C2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fig 1</vt:lpstr>
      <vt:lpstr>fig 2</vt:lpstr>
      <vt:lpstr>fig 3 4 entrate totali</vt:lpstr>
      <vt:lpstr>fig 5 trib e contrib</vt:lpstr>
      <vt:lpstr>fig 6 7 8 entrate dettaglio</vt:lpstr>
      <vt:lpstr>deflatore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STAZIONE GRAFICA 4°</cp:lastModifiedBy>
  <cp:revision>35</cp:revision>
  <dcterms:created xsi:type="dcterms:W3CDTF">2022-03-14T15:33:33Z</dcterms:created>
  <dcterms:modified xsi:type="dcterms:W3CDTF">2023-03-29T08:55:20Z</dcterms:modified>
  <dc:language>it-IT</dc:language>
</cp:coreProperties>
</file>