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500" activeTab="0"/>
  </bookViews>
  <sheets>
    <sheet name="SIC_Province" sheetId="1" r:id="rId1"/>
  </sheets>
  <definedNames>
    <definedName name="_xlnm.Print_Area" localSheetId="0">'SIC_Province'!$A$1:$F$183</definedName>
    <definedName name="Excel_BuiltIn__FilterDatabase" localSheetId="0">'SIC_Province'!$A$12:$W$174</definedName>
    <definedName name="Excel_BuiltIn_Database" localSheetId="0">'SIC_Province'!$B$12:$E$174</definedName>
    <definedName name="_xlnm.Print_Titles" localSheetId="0">'SIC_Province'!$12:$12</definedName>
  </definedNames>
  <calcPr fullCalcOnLoad="1"/>
</workbook>
</file>

<file path=xl/sharedStrings.xml><?xml version="1.0" encoding="utf-8"?>
<sst xmlns="http://schemas.openxmlformats.org/spreadsheetml/2006/main" count="494" uniqueCount="300">
  <si>
    <t>SISTEMA REGIONALE DELLE AREE  NATURALI PROTETTE</t>
  </si>
  <si>
    <t xml:space="preserve">Rete Natura 2000 </t>
  </si>
  <si>
    <t>Direttiva 92/43/CEE - "Habitat"</t>
  </si>
  <si>
    <t>Zone Speciali di Conservazione (ZSC),  Siti di Importanza Comunitaria (SIC)                                                                                                                                  e proposti Siti di Importanza Comunitaria (pSIC)</t>
  </si>
  <si>
    <t>DATI TERRITORIALI PROVINCIALI</t>
  </si>
  <si>
    <t>Provincia</t>
  </si>
  <si>
    <t>CODICE</t>
  </si>
  <si>
    <t>NOME SITO</t>
  </si>
  <si>
    <t>TIPO  SITO</t>
  </si>
  <si>
    <t>SUPERFICIE (ha)</t>
  </si>
  <si>
    <t>SUPERFICIE INDIVIDUATA (%)</t>
  </si>
  <si>
    <t>ALESSANDRIA</t>
  </si>
  <si>
    <t>IT1120023</t>
  </si>
  <si>
    <t>Isola di S. Maria</t>
  </si>
  <si>
    <t>ZSC</t>
  </si>
  <si>
    <t>IT1180002</t>
  </si>
  <si>
    <t>Torrente Orba</t>
  </si>
  <si>
    <t>ZSC/ZPS</t>
  </si>
  <si>
    <t>IT1180004</t>
  </si>
  <si>
    <t>Greto dello Scrivia</t>
  </si>
  <si>
    <t>IT1180005</t>
  </si>
  <si>
    <t>Ghiaia Grande (Fiume Po)</t>
  </si>
  <si>
    <t>IT1180009</t>
  </si>
  <si>
    <t>Strette della Val Borbera.</t>
  </si>
  <si>
    <t>IT1180010</t>
  </si>
  <si>
    <t>Langhe di Spigno Monferrato</t>
  </si>
  <si>
    <t>IT1180011</t>
  </si>
  <si>
    <t>Massiccio dell'Antola,  M.te Carmo,  M.te Legna</t>
  </si>
  <si>
    <t>IT1180017</t>
  </si>
  <si>
    <t>Bacino del Rio Miseria</t>
  </si>
  <si>
    <t>IT1180026</t>
  </si>
  <si>
    <t>Capanne di Marcarolo</t>
  </si>
  <si>
    <t>IT1180027</t>
  </si>
  <si>
    <t>Confluenza Po - Sesia - Tanaro</t>
  </si>
  <si>
    <t>IT1180030</t>
  </si>
  <si>
    <t>Calanchi di Rigoroso, Sottovalle e Carrosio</t>
  </si>
  <si>
    <t>SIC</t>
  </si>
  <si>
    <t>IT1180031</t>
  </si>
  <si>
    <t>Basso Scrivia</t>
  </si>
  <si>
    <t>IT1180032</t>
  </si>
  <si>
    <t>Bric Montariolo</t>
  </si>
  <si>
    <t>TOTALE</t>
  </si>
  <si>
    <t>ASTI</t>
  </si>
  <si>
    <t>IT1170001</t>
  </si>
  <si>
    <t>Rocchetta Tanaro</t>
  </si>
  <si>
    <t>IT1170002</t>
  </si>
  <si>
    <t>Valmanera</t>
  </si>
  <si>
    <t>IT1170003</t>
  </si>
  <si>
    <t>Stagni di Belangero (Asti)</t>
  </si>
  <si>
    <t>IT1170005</t>
  </si>
  <si>
    <t>Verneto di Rocchetta Tanaro</t>
  </si>
  <si>
    <t>BIELLA</t>
  </si>
  <si>
    <t>IT1110020</t>
  </si>
  <si>
    <t>Lago di Viverone</t>
  </si>
  <si>
    <t>IT1110057</t>
  </si>
  <si>
    <t>Serra di Ivrea</t>
  </si>
  <si>
    <t>IT1120004</t>
  </si>
  <si>
    <t>Baraggia di Rovasenda</t>
  </si>
  <si>
    <t>IT1130001</t>
  </si>
  <si>
    <t>La Bessa</t>
  </si>
  <si>
    <t>IT1130002</t>
  </si>
  <si>
    <t>Val Sessera</t>
  </si>
  <si>
    <t>IT1130003</t>
  </si>
  <si>
    <t>Baraggia di Candelo</t>
  </si>
  <si>
    <t>IT1130004</t>
  </si>
  <si>
    <t>Lago di Bertignano (Viverone) e stagno presso la str. per Roppolo</t>
  </si>
  <si>
    <t>CUNEO</t>
  </si>
  <si>
    <t>IT1110015</t>
  </si>
  <si>
    <t>Confluenza Po - Pellice</t>
  </si>
  <si>
    <t>IT1110016</t>
  </si>
  <si>
    <t>Confluenza Po - Maira</t>
  </si>
  <si>
    <t>IT1110051</t>
  </si>
  <si>
    <t>Peschiere e Laghi di Pralormo</t>
  </si>
  <si>
    <t>IT1160003</t>
  </si>
  <si>
    <t>Oasi di Crava Morozzo</t>
  </si>
  <si>
    <t>IT1160007</t>
  </si>
  <si>
    <t>Sorgenti del Belbo</t>
  </si>
  <si>
    <t>IT1160009</t>
  </si>
  <si>
    <t>Confluenza Po-Bronda</t>
  </si>
  <si>
    <t>IT1160010</t>
  </si>
  <si>
    <t>Bosco del Merlino</t>
  </si>
  <si>
    <t>IT1160011</t>
  </si>
  <si>
    <t>Parco di Racconigi e boschi lungo il T.te  Maira</t>
  </si>
  <si>
    <t>IT1160012</t>
  </si>
  <si>
    <t>Boschi e rocche del Roero</t>
  </si>
  <si>
    <t>IT1160013</t>
  </si>
  <si>
    <t>Confluenza Po - Varaita</t>
  </si>
  <si>
    <t>IT1160016</t>
  </si>
  <si>
    <t>Stazione di muschi calcarizzanti - Comba Seviana e Comba Barmarossa</t>
  </si>
  <si>
    <t>IT1160017</t>
  </si>
  <si>
    <t>Stazione di Linum narbonense</t>
  </si>
  <si>
    <t>IT1160018</t>
  </si>
  <si>
    <t>Sorgenti del T.te Maira, Bosco di Saretto, Rocca Provenzale</t>
  </si>
  <si>
    <t>IT1160020</t>
  </si>
  <si>
    <t>Bosco di Bagnasco</t>
  </si>
  <si>
    <t>IT1160021</t>
  </si>
  <si>
    <t>Gruppo del Tenibres</t>
  </si>
  <si>
    <t>IT1160023</t>
  </si>
  <si>
    <t>Vallone di Orgials - Colle della Lombarda</t>
  </si>
  <si>
    <t>IT1160024</t>
  </si>
  <si>
    <t>Colle e Lago della Maddalena, Val Puriac</t>
  </si>
  <si>
    <t>IT1160026</t>
  </si>
  <si>
    <t>Faggete di Pamparato, Tana del Forno, Grotta delle Turbiglie e Grotte di Bossea</t>
  </si>
  <si>
    <t>IT1160029</t>
  </si>
  <si>
    <t>Colonie di chirotteri di S. Vittoria e Monticello d'Alba</t>
  </si>
  <si>
    <t>IT1160035</t>
  </si>
  <si>
    <t>M. Antoroto</t>
  </si>
  <si>
    <t>IT1160036</t>
  </si>
  <si>
    <t>Stura di Demonte</t>
  </si>
  <si>
    <t>IT1160037</t>
  </si>
  <si>
    <t>Grotta di Rio Martino</t>
  </si>
  <si>
    <t>IT1160040</t>
  </si>
  <si>
    <t>Stazioni di Euphorbia valliniana Belli</t>
  </si>
  <si>
    <t>IT1160041</t>
  </si>
  <si>
    <t>Boschi e chirotteri di Staffarda</t>
  </si>
  <si>
    <t>IT1160056</t>
  </si>
  <si>
    <t>Alpi Marittime</t>
  </si>
  <si>
    <t>IT1160057</t>
  </si>
  <si>
    <t>Alte Valli Pesio e Tanaro</t>
  </si>
  <si>
    <t>IT1160058</t>
  </si>
  <si>
    <t>Gruppo del Monviso e Bosco dell'Alevè</t>
  </si>
  <si>
    <t>IT1160065</t>
  </si>
  <si>
    <t>Comba di Castelmagno</t>
  </si>
  <si>
    <t>IT1160067</t>
  </si>
  <si>
    <t>Vallone dell'Arma</t>
  </si>
  <si>
    <t>IT1160071</t>
  </si>
  <si>
    <t>Greto e risorgive del Torrente Stura</t>
  </si>
  <si>
    <t>NOVARA</t>
  </si>
  <si>
    <t>IT1120003</t>
  </si>
  <si>
    <t>Monte Fenera</t>
  </si>
  <si>
    <t>IT1120010</t>
  </si>
  <si>
    <t>Lame del Sesia e Isolone di Oldenico</t>
  </si>
  <si>
    <t>IT1120026</t>
  </si>
  <si>
    <t>Stazioni di Isoetes malinverniana</t>
  </si>
  <si>
    <t>IT1140007</t>
  </si>
  <si>
    <t>Boleto - M.te Avigno</t>
  </si>
  <si>
    <t>IT1150001</t>
  </si>
  <si>
    <t>Valle del Ticino</t>
  </si>
  <si>
    <t>IT1150002</t>
  </si>
  <si>
    <t>Lagoni di Mercurago</t>
  </si>
  <si>
    <t>IT1150003</t>
  </si>
  <si>
    <t>Palude di Casalbertrame</t>
  </si>
  <si>
    <t>IT1150004</t>
  </si>
  <si>
    <t>Canneti di Dormelletto</t>
  </si>
  <si>
    <t>IT1150005</t>
  </si>
  <si>
    <t>Agogna Morta (Borgolavezzaro)</t>
  </si>
  <si>
    <t>IT1150007</t>
  </si>
  <si>
    <t>Baraggia di Pian del Rosa</t>
  </si>
  <si>
    <t>IT1150008</t>
  </si>
  <si>
    <t>Baraggia di Bellinzago</t>
  </si>
  <si>
    <t>TORINO</t>
  </si>
  <si>
    <t>IT1110001</t>
  </si>
  <si>
    <t>Rocca di Cavour</t>
  </si>
  <si>
    <t>IT1110002</t>
  </si>
  <si>
    <t>Collina di Superga</t>
  </si>
  <si>
    <t>IT1110004</t>
  </si>
  <si>
    <t>Stupinigi</t>
  </si>
  <si>
    <t>IT1110005</t>
  </si>
  <si>
    <t>Vauda</t>
  </si>
  <si>
    <t>IT1110006</t>
  </si>
  <si>
    <t>Orsiera Rocciavrè</t>
  </si>
  <si>
    <t>IT1110007</t>
  </si>
  <si>
    <t>Laghi di Avigliana</t>
  </si>
  <si>
    <t>IT1110008</t>
  </si>
  <si>
    <t>Madonna della Neve sul Monte Lera</t>
  </si>
  <si>
    <t>IT1110009</t>
  </si>
  <si>
    <t>Bosco del Vaj e Bosc Grand</t>
  </si>
  <si>
    <t>IT1110010</t>
  </si>
  <si>
    <t>Gran Bosco di Salbertrand</t>
  </si>
  <si>
    <t>IT1110013</t>
  </si>
  <si>
    <t>Monti Pelati e Torre Cives</t>
  </si>
  <si>
    <t>IT1110014</t>
  </si>
  <si>
    <t>Stura di Lanzo</t>
  </si>
  <si>
    <t>IT1110017</t>
  </si>
  <si>
    <t>Lanca di Santa Marta (Confluenza Po - Banna)</t>
  </si>
  <si>
    <t>IT1110018</t>
  </si>
  <si>
    <t>Confluenza Po - Orco - Malone</t>
  </si>
  <si>
    <t>IT1110019</t>
  </si>
  <si>
    <t>Baraccone (Confluenza Po - Dora Baltea)</t>
  </si>
  <si>
    <t>IT1110021</t>
  </si>
  <si>
    <t>Laghi di Ivrea</t>
  </si>
  <si>
    <t>IT1110022</t>
  </si>
  <si>
    <t>Stagno di Oulx</t>
  </si>
  <si>
    <t>IT1110024</t>
  </si>
  <si>
    <t>Lanca di S. Michele</t>
  </si>
  <si>
    <t>IT1110025</t>
  </si>
  <si>
    <t>Po morto di Carignano</t>
  </si>
  <si>
    <t>IT1110026</t>
  </si>
  <si>
    <t>Champlas - Colle Sestriere</t>
  </si>
  <si>
    <t>IT1110027</t>
  </si>
  <si>
    <t>Boscaglie di Tasso di Giaglione (Val Clarea)</t>
  </si>
  <si>
    <t>IT1110029</t>
  </si>
  <si>
    <t>Pian della Mussa (Balme)</t>
  </si>
  <si>
    <t>IT1110030</t>
  </si>
  <si>
    <t>Oasi xerotermiche della Val di Susa - Orrido di Chianocco</t>
  </si>
  <si>
    <t>IT1110031</t>
  </si>
  <si>
    <t>Valle Thuras</t>
  </si>
  <si>
    <t>IT1110032</t>
  </si>
  <si>
    <t>Oasi del Pra - Barant</t>
  </si>
  <si>
    <t>IT1110033</t>
  </si>
  <si>
    <t>Stazioni di Myricaria germanica</t>
  </si>
  <si>
    <t>IT1110034</t>
  </si>
  <si>
    <t>Laghi di Meugliano e Alice</t>
  </si>
  <si>
    <t>IT1110035</t>
  </si>
  <si>
    <t>Stagni di Poirino - Favari</t>
  </si>
  <si>
    <t>IT1110036</t>
  </si>
  <si>
    <t>Lago di Candia</t>
  </si>
  <si>
    <t>IT1110038</t>
  </si>
  <si>
    <t>Col Basset (Sestriere)</t>
  </si>
  <si>
    <t>IT1110039</t>
  </si>
  <si>
    <t>Rocciamelone</t>
  </si>
  <si>
    <t>IT1110040</t>
  </si>
  <si>
    <t>Oasi xerotermica di Oulx - Auberge</t>
  </si>
  <si>
    <t>IT1110042</t>
  </si>
  <si>
    <t>Oasi xerotermica di Oulx - Amazas</t>
  </si>
  <si>
    <t>IT1110043</t>
  </si>
  <si>
    <t>Pendici del Monte Chaberton</t>
  </si>
  <si>
    <t>IT1110044</t>
  </si>
  <si>
    <t>Bardonecchia - Val Fredda</t>
  </si>
  <si>
    <t>IT1110045</t>
  </si>
  <si>
    <t>Bosco di Pian Pra' (Rora')</t>
  </si>
  <si>
    <t>IT1110047</t>
  </si>
  <si>
    <t>Scarmagno - Torre Canavese (Morena Destra d'Ivrea)</t>
  </si>
  <si>
    <t>IT1110048</t>
  </si>
  <si>
    <t>Grotta del Pugnetto</t>
  </si>
  <si>
    <t>IT1110049</t>
  </si>
  <si>
    <t>Les Arnaud e Punta Quattro Sorelle</t>
  </si>
  <si>
    <t>IT1110050</t>
  </si>
  <si>
    <t>Mulino Vecchio (Fascia Fluviale del Po)</t>
  </si>
  <si>
    <t>IT1110052</t>
  </si>
  <si>
    <t>Oasi xerotermica di Puys (Beaulard)</t>
  </si>
  <si>
    <t>IT1110053</t>
  </si>
  <si>
    <t>Valle della Ripa (Argentera)</t>
  </si>
  <si>
    <t>IT1110055</t>
  </si>
  <si>
    <t>Arnodera - Colle Montabone</t>
  </si>
  <si>
    <t>IT1110058</t>
  </si>
  <si>
    <t>Cima Fournier e Lago Nero</t>
  </si>
  <si>
    <t>IT1110061</t>
  </si>
  <si>
    <t>Lago di Maglione</t>
  </si>
  <si>
    <t>IT1110062</t>
  </si>
  <si>
    <t>Stagno interrato di Settimo Rottaro</t>
  </si>
  <si>
    <t>IT1110063</t>
  </si>
  <si>
    <t>Boschi e paludi di Bellavista</t>
  </si>
  <si>
    <t>IT1110064</t>
  </si>
  <si>
    <t>Palude di Romano Canavese</t>
  </si>
  <si>
    <t>IT1110079</t>
  </si>
  <si>
    <t>La Mandria</t>
  </si>
  <si>
    <t>IT1110080</t>
  </si>
  <si>
    <t>Val Troncea</t>
  </si>
  <si>
    <t>IT1110081</t>
  </si>
  <si>
    <t>Monte Musine' e Laghi di Caselette</t>
  </si>
  <si>
    <t>IT1110084</t>
  </si>
  <si>
    <t>Boschi umidi e Stagni di Cumiana</t>
  </si>
  <si>
    <t>IT1120013</t>
  </si>
  <si>
    <t>Isolotto del Ritano (Dora Baltea)</t>
  </si>
  <si>
    <t>IT1201000</t>
  </si>
  <si>
    <t>Gran Paradiso</t>
  </si>
  <si>
    <t>VERBANIA</t>
  </si>
  <si>
    <t>IT1140001</t>
  </si>
  <si>
    <t>Fondo Toce</t>
  </si>
  <si>
    <t>IT1140003</t>
  </si>
  <si>
    <t>Campello Monti</t>
  </si>
  <si>
    <t>IT1140004</t>
  </si>
  <si>
    <t>Alta Val Formazza</t>
  </si>
  <si>
    <t>IT1140006</t>
  </si>
  <si>
    <t>Greto T.te  Toce tra Domodossola e Villadossola</t>
  </si>
  <si>
    <t>IT1140011</t>
  </si>
  <si>
    <t>Val Grande</t>
  </si>
  <si>
    <t>IT1140016</t>
  </si>
  <si>
    <t>Alpi Veglia e Devero - Monte Giove</t>
  </si>
  <si>
    <t>VERCELLI</t>
  </si>
  <si>
    <t>IT1120002</t>
  </si>
  <si>
    <t>Bosco della Partecipanza di Trino</t>
  </si>
  <si>
    <t>IT1120005</t>
  </si>
  <si>
    <t>Garzaia di Carisio</t>
  </si>
  <si>
    <t>IT1120006</t>
  </si>
  <si>
    <t>Val Mastallone</t>
  </si>
  <si>
    <t>IT1120007</t>
  </si>
  <si>
    <t>Palude di S. Genuario</t>
  </si>
  <si>
    <t>IT1120008</t>
  </si>
  <si>
    <t>Fontana Gigante (Tricerro)</t>
  </si>
  <si>
    <t>IT1120014</t>
  </si>
  <si>
    <t>Garzaia del rio Druma</t>
  </si>
  <si>
    <t>IT1120016</t>
  </si>
  <si>
    <t>Laghetto di Sant'Agostino</t>
  </si>
  <si>
    <t>IT1120028</t>
  </si>
  <si>
    <t>Alta Val Sesia</t>
  </si>
  <si>
    <t>IT1120030</t>
  </si>
  <si>
    <t>Sponde fluviali di Palazzolo V.se</t>
  </si>
  <si>
    <t>TOTALE REGIONALE</t>
  </si>
  <si>
    <t>Legenda:</t>
  </si>
  <si>
    <t>ZSC:  Zone Speciali di Conservazione</t>
  </si>
  <si>
    <t xml:space="preserve">SIC:  Siti di Importanza Comunitaria </t>
  </si>
  <si>
    <t xml:space="preserve">pSIC: proposti Siti di Importanza Comunitaria </t>
  </si>
  <si>
    <t>ZPS:  Zone di protezione speciale per gli uccelli</t>
  </si>
  <si>
    <t>IT1140023</t>
  </si>
  <si>
    <t>pSIC Lago di Mergozzo</t>
  </si>
  <si>
    <t>pSIC</t>
  </si>
  <si>
    <t>Aggiornamento: Febbraio 2022</t>
  </si>
  <si>
    <t>Fonte Dati:  Regione Piemonte - Direzione Ambiente, Energia e Territorio -  Settore Biodiversità e Aree Naturali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</si>
</sst>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18" fillId="16" borderId="10" xfId="0" applyNumberFormat="1" applyFont="1" applyFill="1" applyBorder="1" applyAlignment="1">
      <alignment horizontal="center" vertical="center" wrapText="1"/>
    </xf>
    <xf numFmtId="1" fontId="18" fillId="16" borderId="11" xfId="0" applyNumberFormat="1" applyFont="1" applyFill="1" applyBorder="1" applyAlignment="1">
      <alignment horizontal="center" vertical="center" wrapText="1"/>
    </xf>
    <xf numFmtId="4" fontId="18" fillId="16" borderId="11" xfId="0" applyNumberFormat="1" applyFont="1" applyFill="1" applyBorder="1" applyAlignment="1">
      <alignment horizontal="center" vertical="center" wrapText="1"/>
    </xf>
    <xf numFmtId="2" fontId="18" fillId="16" borderId="12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/>
    </xf>
    <xf numFmtId="1" fontId="0" fillId="0" borderId="14" xfId="0" applyNumberFormat="1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1" fontId="0" fillId="0" borderId="18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1" fontId="0" fillId="0" borderId="16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/>
    </xf>
    <xf numFmtId="4" fontId="0" fillId="0" borderId="1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" fontId="0" fillId="0" borderId="20" xfId="0" applyNumberFormat="1" applyFont="1" applyFill="1" applyBorder="1" applyAlignment="1">
      <alignment horizontal="center"/>
    </xf>
    <xf numFmtId="1" fontId="0" fillId="0" borderId="21" xfId="0" applyNumberFormat="1" applyFont="1" applyBorder="1" applyAlignment="1">
      <alignment/>
    </xf>
    <xf numFmtId="4" fontId="0" fillId="0" borderId="22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" fontId="0" fillId="0" borderId="23" xfId="0" applyNumberFormat="1" applyFont="1" applyFill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21" fillId="6" borderId="24" xfId="0" applyFont="1" applyFill="1" applyBorder="1" applyAlignment="1">
      <alignment horizontal="center" vertical="center" textRotation="90"/>
    </xf>
    <xf numFmtId="1" fontId="0" fillId="6" borderId="25" xfId="0" applyNumberFormat="1" applyFont="1" applyFill="1" applyBorder="1" applyAlignment="1">
      <alignment horizontal="center"/>
    </xf>
    <xf numFmtId="1" fontId="0" fillId="6" borderId="25" xfId="0" applyNumberFormat="1" applyFont="1" applyFill="1" applyBorder="1" applyAlignment="1">
      <alignment horizontal="right" vertical="center"/>
    </xf>
    <xf numFmtId="1" fontId="0" fillId="6" borderId="26" xfId="0" applyNumberFormat="1" applyFont="1" applyFill="1" applyBorder="1" applyAlignment="1">
      <alignment horizontal="center" vertical="center"/>
    </xf>
    <xf numFmtId="4" fontId="18" fillId="6" borderId="19" xfId="0" applyNumberFormat="1" applyFont="1" applyFill="1" applyBorder="1" applyAlignment="1">
      <alignment horizontal="right" vertical="center"/>
    </xf>
    <xf numFmtId="10" fontId="18" fillId="6" borderId="27" xfId="0" applyNumberFormat="1" applyFont="1" applyFill="1" applyBorder="1" applyAlignment="1">
      <alignment vertical="center"/>
    </xf>
    <xf numFmtId="1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/>
    </xf>
    <xf numFmtId="1" fontId="0" fillId="0" borderId="29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" fontId="0" fillId="0" borderId="16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1" xfId="0" applyNumberFormat="1" applyFont="1" applyFill="1" applyBorder="1" applyAlignment="1">
      <alignment/>
    </xf>
    <xf numFmtId="0" fontId="0" fillId="24" borderId="28" xfId="0" applyFont="1" applyFill="1" applyBorder="1" applyAlignment="1">
      <alignment horizontal="center"/>
    </xf>
    <xf numFmtId="0" fontId="0" fillId="24" borderId="29" xfId="0" applyFont="1" applyFill="1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right" vertical="center"/>
    </xf>
    <xf numFmtId="1" fontId="0" fillId="0" borderId="30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" fontId="0" fillId="24" borderId="16" xfId="0" applyNumberFormat="1" applyFont="1" applyFill="1" applyBorder="1" applyAlignment="1">
      <alignment horizontal="center"/>
    </xf>
    <xf numFmtId="1" fontId="0" fillId="24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" fontId="0" fillId="0" borderId="31" xfId="0" applyNumberFormat="1" applyFont="1" applyFill="1" applyBorder="1" applyAlignment="1">
      <alignment horizontal="center"/>
    </xf>
    <xf numFmtId="1" fontId="0" fillId="0" borderId="32" xfId="0" applyNumberFormat="1" applyFont="1" applyBorder="1" applyAlignment="1">
      <alignment/>
    </xf>
    <xf numFmtId="1" fontId="0" fillId="0" borderId="19" xfId="0" applyNumberFormat="1" applyFont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9" xfId="0" applyNumberFormat="1" applyFont="1" applyFill="1" applyBorder="1" applyAlignment="1">
      <alignment horizontal="right"/>
    </xf>
    <xf numFmtId="0" fontId="0" fillId="24" borderId="18" xfId="0" applyFont="1" applyFill="1" applyBorder="1" applyAlignment="1">
      <alignment/>
    </xf>
    <xf numFmtId="0" fontId="0" fillId="25" borderId="0" xfId="0" applyFont="1" applyFill="1" applyAlignment="1">
      <alignment/>
    </xf>
    <xf numFmtId="0" fontId="0" fillId="0" borderId="21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/>
    </xf>
    <xf numFmtId="0" fontId="0" fillId="24" borderId="21" xfId="0" applyFont="1" applyFill="1" applyBorder="1" applyAlignment="1">
      <alignment horizontal="center"/>
    </xf>
    <xf numFmtId="0" fontId="0" fillId="24" borderId="21" xfId="0" applyFont="1" applyFill="1" applyBorder="1" applyAlignment="1">
      <alignment/>
    </xf>
    <xf numFmtId="0" fontId="21" fillId="6" borderId="33" xfId="0" applyFont="1" applyFill="1" applyBorder="1" applyAlignment="1">
      <alignment horizontal="center" vertical="center" textRotation="90"/>
    </xf>
    <xf numFmtId="1" fontId="0" fillId="6" borderId="3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2" borderId="35" xfId="0" applyFont="1" applyFill="1" applyBorder="1" applyAlignment="1">
      <alignment/>
    </xf>
    <xf numFmtId="1" fontId="0" fillId="22" borderId="36" xfId="0" applyNumberFormat="1" applyFont="1" applyFill="1" applyBorder="1" applyAlignment="1">
      <alignment horizontal="center"/>
    </xf>
    <xf numFmtId="1" fontId="18" fillId="22" borderId="36" xfId="0" applyNumberFormat="1" applyFont="1" applyFill="1" applyBorder="1" applyAlignment="1">
      <alignment horizontal="right" vertical="center"/>
    </xf>
    <xf numFmtId="1" fontId="18" fillId="22" borderId="36" xfId="0" applyNumberFormat="1" applyFont="1" applyFill="1" applyBorder="1" applyAlignment="1">
      <alignment horizontal="center" vertical="center"/>
    </xf>
    <xf numFmtId="4" fontId="18" fillId="22" borderId="37" xfId="0" applyNumberFormat="1" applyFont="1" applyFill="1" applyBorder="1" applyAlignment="1">
      <alignment horizontal="right" vertical="center"/>
    </xf>
    <xf numFmtId="10" fontId="18" fillId="22" borderId="38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10" fontId="18" fillId="0" borderId="39" xfId="0" applyNumberFormat="1" applyFont="1" applyBorder="1" applyAlignment="1">
      <alignment horizontal="center"/>
    </xf>
    <xf numFmtId="0" fontId="21" fillId="0" borderId="40" xfId="0" applyFont="1" applyFill="1" applyBorder="1" applyAlignment="1">
      <alignment horizontal="center" vertical="center" textRotation="90"/>
    </xf>
    <xf numFmtId="0" fontId="21" fillId="0" borderId="41" xfId="0" applyFont="1" applyBorder="1" applyAlignment="1">
      <alignment horizontal="center" vertical="center" textRotation="90"/>
    </xf>
    <xf numFmtId="1" fontId="0" fillId="0" borderId="42" xfId="0" applyNumberFormat="1" applyFont="1" applyBorder="1" applyAlignment="1">
      <alignment horizontal="center"/>
    </xf>
    <xf numFmtId="0" fontId="21" fillId="0" borderId="40" xfId="0" applyFont="1" applyBorder="1" applyAlignment="1">
      <alignment horizontal="center" vertical="center" textRotation="90"/>
    </xf>
    <xf numFmtId="10" fontId="18" fillId="0" borderId="39" xfId="0" applyNumberFormat="1" applyFont="1" applyBorder="1" applyAlignment="1">
      <alignment horizontal="center"/>
    </xf>
    <xf numFmtId="0" fontId="21" fillId="0" borderId="43" xfId="0" applyFont="1" applyFill="1" applyBorder="1" applyAlignment="1">
      <alignment horizontal="center" vertical="center" textRotation="90"/>
    </xf>
    <xf numFmtId="10" fontId="18" fillId="0" borderId="44" xfId="0" applyNumberFormat="1" applyFont="1" applyBorder="1" applyAlignment="1">
      <alignment horizontal="center"/>
    </xf>
    <xf numFmtId="10" fontId="18" fillId="0" borderId="3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45" xfId="0" applyFont="1" applyBorder="1" applyAlignment="1">
      <alignment horizontal="center" vertical="center" textRotation="90"/>
    </xf>
    <xf numFmtId="1" fontId="0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133350</xdr:rowOff>
    </xdr:from>
    <xdr:to>
      <xdr:col>1</xdr:col>
      <xdr:colOff>647700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13430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47625</xdr:rowOff>
    </xdr:from>
    <xdr:to>
      <xdr:col>5</xdr:col>
      <xdr:colOff>1009650</xdr:colOff>
      <xdr:row>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47625"/>
          <a:ext cx="10096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1"/>
  <sheetViews>
    <sheetView tabSelected="1" view="pageBreakPreview" zoomScale="75" zoomScaleSheetLayoutView="75" zoomScalePageLayoutView="0" workbookViewId="0" topLeftCell="A1">
      <selection activeCell="A10" sqref="A10:F10"/>
    </sheetView>
  </sheetViews>
  <sheetFormatPr defaultColWidth="9.140625" defaultRowHeight="12.75"/>
  <cols>
    <col min="1" max="1" width="12.28125" style="1" customWidth="1"/>
    <col min="2" max="2" width="10.00390625" style="2" customWidth="1"/>
    <col min="3" max="3" width="67.57421875" style="3" customWidth="1"/>
    <col min="4" max="4" width="12.00390625" style="2" customWidth="1"/>
    <col min="5" max="5" width="17.8515625" style="4" customWidth="1"/>
    <col min="6" max="6" width="15.140625" style="5" customWidth="1"/>
    <col min="7" max="7" width="3.8515625" style="1" customWidth="1"/>
    <col min="8" max="8" width="9.8515625" style="1" customWidth="1"/>
    <col min="9" max="16384" width="9.140625" style="1" customWidth="1"/>
  </cols>
  <sheetData>
    <row r="1" spans="1:4" ht="12">
      <c r="A1" s="6"/>
      <c r="B1" s="7"/>
      <c r="C1" s="8"/>
      <c r="D1" s="7"/>
    </row>
    <row r="2" spans="1:6" ht="12">
      <c r="A2" s="100" t="s">
        <v>0</v>
      </c>
      <c r="B2" s="100"/>
      <c r="C2" s="100"/>
      <c r="D2" s="100"/>
      <c r="E2" s="100"/>
      <c r="F2" s="100"/>
    </row>
    <row r="3" spans="1:6" ht="12">
      <c r="A3" s="7"/>
      <c r="B3" s="7"/>
      <c r="C3" s="7"/>
      <c r="D3" s="7"/>
      <c r="E3" s="7"/>
      <c r="F3" s="7"/>
    </row>
    <row r="4" spans="1:6" ht="12.75">
      <c r="A4" s="101" t="s">
        <v>1</v>
      </c>
      <c r="B4" s="101"/>
      <c r="C4" s="101"/>
      <c r="D4" s="101"/>
      <c r="E4" s="101"/>
      <c r="F4" s="101"/>
    </row>
    <row r="5" spans="1:6" ht="12.75">
      <c r="A5" s="102" t="s">
        <v>2</v>
      </c>
      <c r="B5" s="102"/>
      <c r="C5" s="102"/>
      <c r="D5" s="102"/>
      <c r="E5" s="102"/>
      <c r="F5" s="102"/>
    </row>
    <row r="6" spans="1:4" ht="12">
      <c r="A6" s="6"/>
      <c r="B6" s="7"/>
      <c r="C6" s="8"/>
      <c r="D6" s="7"/>
    </row>
    <row r="7" spans="1:6" ht="40.5" customHeight="1">
      <c r="A7" s="103" t="s">
        <v>3</v>
      </c>
      <c r="B7" s="103"/>
      <c r="C7" s="103"/>
      <c r="D7" s="103"/>
      <c r="E7" s="103"/>
      <c r="F7" s="103"/>
    </row>
    <row r="8" spans="1:6" ht="12.75">
      <c r="A8" s="97" t="s">
        <v>4</v>
      </c>
      <c r="B8" s="97"/>
      <c r="C8" s="97"/>
      <c r="D8" s="97"/>
      <c r="E8" s="97"/>
      <c r="F8" s="97"/>
    </row>
    <row r="9" spans="1:6" ht="12.75">
      <c r="A9" s="9"/>
      <c r="B9" s="9"/>
      <c r="C9" s="9"/>
      <c r="D9" s="9"/>
      <c r="E9" s="9"/>
      <c r="F9" s="9"/>
    </row>
    <row r="10" spans="1:6" ht="12">
      <c r="A10" s="98" t="s">
        <v>298</v>
      </c>
      <c r="B10" s="98"/>
      <c r="C10" s="98"/>
      <c r="D10" s="98"/>
      <c r="E10" s="98"/>
      <c r="F10" s="98"/>
    </row>
    <row r="11" spans="1:6" ht="12">
      <c r="A11" s="10"/>
      <c r="B11" s="10"/>
      <c r="C11" s="10"/>
      <c r="D11" s="10"/>
      <c r="E11" s="10"/>
      <c r="F11" s="10"/>
    </row>
    <row r="12" spans="1:6" ht="45" customHeight="1">
      <c r="A12" s="11" t="s">
        <v>5</v>
      </c>
      <c r="B12" s="12" t="s">
        <v>6</v>
      </c>
      <c r="C12" s="12" t="s">
        <v>7</v>
      </c>
      <c r="D12" s="12" t="s">
        <v>8</v>
      </c>
      <c r="E12" s="13" t="s">
        <v>9</v>
      </c>
      <c r="F12" s="14" t="s">
        <v>10</v>
      </c>
    </row>
    <row r="13" spans="1:6" ht="12">
      <c r="A13" s="99" t="s">
        <v>11</v>
      </c>
      <c r="B13" s="15" t="s">
        <v>12</v>
      </c>
      <c r="C13" s="16" t="s">
        <v>13</v>
      </c>
      <c r="D13" s="17" t="s">
        <v>14</v>
      </c>
      <c r="E13" s="18">
        <v>51.3698577880859</v>
      </c>
      <c r="F13" s="95"/>
    </row>
    <row r="14" spans="1:6" ht="12">
      <c r="A14" s="99"/>
      <c r="B14" s="19" t="s">
        <v>15</v>
      </c>
      <c r="C14" s="20" t="s">
        <v>16</v>
      </c>
      <c r="D14" s="21" t="s">
        <v>17</v>
      </c>
      <c r="E14" s="22">
        <v>505.70870468765537</v>
      </c>
      <c r="F14" s="95"/>
    </row>
    <row r="15" spans="1:6" ht="12">
      <c r="A15" s="99"/>
      <c r="B15" s="23" t="s">
        <v>18</v>
      </c>
      <c r="C15" s="24" t="s">
        <v>19</v>
      </c>
      <c r="D15" s="21" t="s">
        <v>17</v>
      </c>
      <c r="E15" s="25">
        <v>2240.8243174552927</v>
      </c>
      <c r="F15" s="95"/>
    </row>
    <row r="16" spans="1:23" ht="12">
      <c r="A16" s="99"/>
      <c r="B16" s="23" t="s">
        <v>20</v>
      </c>
      <c r="C16" s="24" t="s">
        <v>21</v>
      </c>
      <c r="D16" s="21" t="s">
        <v>14</v>
      </c>
      <c r="E16" s="25">
        <v>462.4292321628889</v>
      </c>
      <c r="F16" s="9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6" ht="12">
      <c r="A17" s="99"/>
      <c r="B17" s="23" t="s">
        <v>22</v>
      </c>
      <c r="C17" s="24" t="s">
        <v>23</v>
      </c>
      <c r="D17" s="21" t="s">
        <v>14</v>
      </c>
      <c r="E17" s="25">
        <v>1663.7718245493456</v>
      </c>
      <c r="F17" s="95"/>
    </row>
    <row r="18" spans="1:6" ht="12">
      <c r="A18" s="99"/>
      <c r="B18" s="27" t="s">
        <v>24</v>
      </c>
      <c r="C18" s="28" t="s">
        <v>25</v>
      </c>
      <c r="D18" s="21" t="s">
        <v>14</v>
      </c>
      <c r="E18" s="29">
        <v>1750.5389022850457</v>
      </c>
      <c r="F18" s="95"/>
    </row>
    <row r="19" spans="1:6" ht="12">
      <c r="A19" s="99"/>
      <c r="B19" s="23" t="s">
        <v>26</v>
      </c>
      <c r="C19" s="24" t="s">
        <v>27</v>
      </c>
      <c r="D19" s="21" t="s">
        <v>14</v>
      </c>
      <c r="E19" s="25">
        <v>5984.793038414184</v>
      </c>
      <c r="F19" s="95"/>
    </row>
    <row r="20" spans="1:6" ht="12">
      <c r="A20" s="99"/>
      <c r="B20" s="23" t="s">
        <v>28</v>
      </c>
      <c r="C20" s="24" t="s">
        <v>29</v>
      </c>
      <c r="D20" s="21" t="s">
        <v>14</v>
      </c>
      <c r="E20" s="25">
        <v>2093.2832913466877</v>
      </c>
      <c r="F20" s="95"/>
    </row>
    <row r="21" spans="1:6" ht="12">
      <c r="A21" s="99"/>
      <c r="B21" s="23" t="s">
        <v>30</v>
      </c>
      <c r="C21" s="24" t="s">
        <v>31</v>
      </c>
      <c r="D21" s="21" t="s">
        <v>17</v>
      </c>
      <c r="E21" s="25">
        <v>9548.775200072265</v>
      </c>
      <c r="F21" s="95"/>
    </row>
    <row r="22" spans="1:6" ht="12">
      <c r="A22" s="99"/>
      <c r="B22" s="23" t="s">
        <v>32</v>
      </c>
      <c r="C22" s="24" t="s">
        <v>33</v>
      </c>
      <c r="D22" s="21" t="s">
        <v>14</v>
      </c>
      <c r="E22" s="25">
        <v>4056.8916838859436</v>
      </c>
      <c r="F22" s="95"/>
    </row>
    <row r="23" spans="1:6" ht="12">
      <c r="A23" s="99"/>
      <c r="B23" s="23" t="s">
        <v>34</v>
      </c>
      <c r="C23" s="24" t="s">
        <v>35</v>
      </c>
      <c r="D23" s="21" t="s">
        <v>36</v>
      </c>
      <c r="E23" s="25">
        <v>546.7609737174465</v>
      </c>
      <c r="F23" s="95"/>
    </row>
    <row r="24" spans="1:6" ht="12">
      <c r="A24" s="99"/>
      <c r="B24" s="23" t="s">
        <v>37</v>
      </c>
      <c r="C24" s="30" t="s">
        <v>38</v>
      </c>
      <c r="D24" s="21" t="s">
        <v>36</v>
      </c>
      <c r="E24" s="25">
        <v>920.4846297921551</v>
      </c>
      <c r="F24" s="95"/>
    </row>
    <row r="25" spans="1:6" ht="12">
      <c r="A25" s="99"/>
      <c r="B25" s="31" t="s">
        <v>39</v>
      </c>
      <c r="C25" s="28" t="s">
        <v>40</v>
      </c>
      <c r="D25" s="32" t="s">
        <v>36</v>
      </c>
      <c r="E25" s="29">
        <v>545.3344918523512</v>
      </c>
      <c r="F25" s="95"/>
    </row>
    <row r="26" spans="1:6" ht="19.5" customHeight="1">
      <c r="A26" s="33"/>
      <c r="B26" s="34"/>
      <c r="C26" s="35" t="s">
        <v>41</v>
      </c>
      <c r="D26" s="36"/>
      <c r="E26" s="37">
        <f>SUM(E13:E25)</f>
        <v>30370.966148009345</v>
      </c>
      <c r="F26" s="38">
        <f>E26/356171.67</f>
        <v>0.0852705835587916</v>
      </c>
    </row>
    <row r="27" spans="1:8" ht="12">
      <c r="A27" s="92" t="s">
        <v>42</v>
      </c>
      <c r="B27" s="39" t="s">
        <v>43</v>
      </c>
      <c r="C27" s="40" t="s">
        <v>44</v>
      </c>
      <c r="D27" s="41" t="s">
        <v>14</v>
      </c>
      <c r="E27" s="22">
        <v>125.8981660082936</v>
      </c>
      <c r="F27" s="96"/>
      <c r="H27" s="42"/>
    </row>
    <row r="28" spans="1:6" ht="12">
      <c r="A28" s="92"/>
      <c r="B28" s="43" t="s">
        <v>45</v>
      </c>
      <c r="C28" s="24" t="s">
        <v>46</v>
      </c>
      <c r="D28" s="21" t="s">
        <v>14</v>
      </c>
      <c r="E28" s="25">
        <v>2190.4455077108014</v>
      </c>
      <c r="F28" s="96"/>
    </row>
    <row r="29" spans="1:6" ht="12">
      <c r="A29" s="92"/>
      <c r="B29" s="43" t="s">
        <v>47</v>
      </c>
      <c r="C29" s="24" t="s">
        <v>48</v>
      </c>
      <c r="D29" s="21" t="s">
        <v>14</v>
      </c>
      <c r="E29" s="25">
        <v>591.1786432862273</v>
      </c>
      <c r="F29" s="96"/>
    </row>
    <row r="30" spans="1:6" ht="12">
      <c r="A30" s="92"/>
      <c r="B30" s="43" t="s">
        <v>49</v>
      </c>
      <c r="C30" s="24" t="s">
        <v>50</v>
      </c>
      <c r="D30" s="21" t="s">
        <v>14</v>
      </c>
      <c r="E30" s="25">
        <v>10.2518291473389</v>
      </c>
      <c r="F30" s="96"/>
    </row>
    <row r="31" spans="1:6" ht="12">
      <c r="A31" s="92"/>
      <c r="B31" s="44" t="s">
        <v>24</v>
      </c>
      <c r="C31" s="45" t="s">
        <v>25</v>
      </c>
      <c r="D31" s="32" t="s">
        <v>14</v>
      </c>
      <c r="E31" s="29">
        <v>760.6727238893504</v>
      </c>
      <c r="F31" s="96"/>
    </row>
    <row r="32" spans="1:6" ht="19.5" customHeight="1">
      <c r="A32" s="33"/>
      <c r="B32" s="34"/>
      <c r="C32" s="35" t="s">
        <v>41</v>
      </c>
      <c r="D32" s="36"/>
      <c r="E32" s="37">
        <f>SUM(E27:E31)</f>
        <v>3678.4468700420116</v>
      </c>
      <c r="F32" s="38">
        <f>E32/151046.2</f>
        <v>0.024353124209957028</v>
      </c>
    </row>
    <row r="33" spans="1:6" ht="12">
      <c r="A33" s="92" t="s">
        <v>51</v>
      </c>
      <c r="B33" s="46" t="s">
        <v>52</v>
      </c>
      <c r="C33" s="47" t="s">
        <v>53</v>
      </c>
      <c r="D33" s="41" t="s">
        <v>17</v>
      </c>
      <c r="E33" s="22">
        <v>574.9353937804703</v>
      </c>
      <c r="F33" s="96"/>
    </row>
    <row r="34" spans="1:6" ht="12">
      <c r="A34" s="92"/>
      <c r="B34" s="43" t="s">
        <v>54</v>
      </c>
      <c r="C34" s="24" t="s">
        <v>55</v>
      </c>
      <c r="D34" s="21" t="s">
        <v>14</v>
      </c>
      <c r="E34" s="25">
        <v>2319.846334316069</v>
      </c>
      <c r="F34" s="96"/>
    </row>
    <row r="35" spans="1:6" ht="12">
      <c r="A35" s="92"/>
      <c r="B35" s="43" t="s">
        <v>56</v>
      </c>
      <c r="C35" s="24" t="s">
        <v>57</v>
      </c>
      <c r="D35" s="21" t="s">
        <v>14</v>
      </c>
      <c r="E35" s="25">
        <v>259.11823432043786</v>
      </c>
      <c r="F35" s="96"/>
    </row>
    <row r="36" spans="1:6" ht="12">
      <c r="A36" s="92"/>
      <c r="B36" s="43" t="s">
        <v>58</v>
      </c>
      <c r="C36" s="24" t="s">
        <v>59</v>
      </c>
      <c r="D36" s="21" t="s">
        <v>14</v>
      </c>
      <c r="E36" s="25">
        <v>733.5231489717753</v>
      </c>
      <c r="F36" s="96"/>
    </row>
    <row r="37" spans="1:6" ht="12">
      <c r="A37" s="92"/>
      <c r="B37" s="43" t="s">
        <v>60</v>
      </c>
      <c r="C37" s="28" t="s">
        <v>61</v>
      </c>
      <c r="D37" s="21" t="s">
        <v>14</v>
      </c>
      <c r="E37" s="29">
        <v>10557.029558553057</v>
      </c>
      <c r="F37" s="96"/>
    </row>
    <row r="38" spans="1:6" ht="12">
      <c r="A38" s="92"/>
      <c r="B38" s="23" t="s">
        <v>62</v>
      </c>
      <c r="C38" s="48" t="s">
        <v>63</v>
      </c>
      <c r="D38" s="49" t="s">
        <v>14</v>
      </c>
      <c r="E38" s="50">
        <v>602.8850650561042</v>
      </c>
      <c r="F38" s="96"/>
    </row>
    <row r="39" spans="1:6" ht="12">
      <c r="A39" s="92"/>
      <c r="B39" s="31" t="s">
        <v>64</v>
      </c>
      <c r="C39" s="45" t="s">
        <v>65</v>
      </c>
      <c r="D39" s="49" t="s">
        <v>14</v>
      </c>
      <c r="E39" s="29">
        <v>160.320056702142</v>
      </c>
      <c r="F39" s="96"/>
    </row>
    <row r="40" spans="1:6" ht="19.5" customHeight="1">
      <c r="A40" s="33"/>
      <c r="B40" s="34"/>
      <c r="C40" s="35" t="s">
        <v>41</v>
      </c>
      <c r="D40" s="36"/>
      <c r="E40" s="37">
        <f>SUM(E33:E39)</f>
        <v>15207.657791700054</v>
      </c>
      <c r="F40" s="38">
        <f>E40/91382.69</f>
        <v>0.16641726996327263</v>
      </c>
    </row>
    <row r="41" spans="1:6" ht="12">
      <c r="A41" s="92" t="s">
        <v>66</v>
      </c>
      <c r="B41" s="51" t="s">
        <v>67</v>
      </c>
      <c r="C41" s="45" t="s">
        <v>68</v>
      </c>
      <c r="D41" s="21" t="s">
        <v>14</v>
      </c>
      <c r="E41" s="29">
        <v>37.3569602966309</v>
      </c>
      <c r="F41" s="93"/>
    </row>
    <row r="42" spans="1:6" ht="12">
      <c r="A42" s="92"/>
      <c r="B42" s="23" t="s">
        <v>69</v>
      </c>
      <c r="C42" s="45" t="s">
        <v>70</v>
      </c>
      <c r="D42" s="21" t="s">
        <v>14</v>
      </c>
      <c r="E42" s="29">
        <v>85.4407348632813</v>
      </c>
      <c r="F42" s="93"/>
    </row>
    <row r="43" spans="1:6" s="26" customFormat="1" ht="12">
      <c r="A43" s="92"/>
      <c r="B43" s="23" t="s">
        <v>71</v>
      </c>
      <c r="C43" s="48" t="s">
        <v>72</v>
      </c>
      <c r="D43" s="21" t="s">
        <v>14</v>
      </c>
      <c r="E43" s="25">
        <v>94.6164445877076</v>
      </c>
      <c r="F43" s="93"/>
    </row>
    <row r="44" spans="1:6" s="26" customFormat="1" ht="12">
      <c r="A44" s="92"/>
      <c r="B44" s="52" t="s">
        <v>73</v>
      </c>
      <c r="C44" s="30" t="s">
        <v>74</v>
      </c>
      <c r="D44" s="21" t="s">
        <v>17</v>
      </c>
      <c r="E44" s="25">
        <v>298.53590774536167</v>
      </c>
      <c r="F44" s="93"/>
    </row>
    <row r="45" spans="1:6" s="26" customFormat="1" ht="12">
      <c r="A45" s="92"/>
      <c r="B45" s="23" t="s">
        <v>75</v>
      </c>
      <c r="C45" s="48" t="s">
        <v>76</v>
      </c>
      <c r="D45" s="21" t="s">
        <v>14</v>
      </c>
      <c r="E45" s="25">
        <v>473.0792730357499</v>
      </c>
      <c r="F45" s="93"/>
    </row>
    <row r="46" spans="1:6" s="26" customFormat="1" ht="12">
      <c r="A46" s="92"/>
      <c r="B46" s="23" t="s">
        <v>77</v>
      </c>
      <c r="C46" s="48" t="s">
        <v>78</v>
      </c>
      <c r="D46" s="21" t="s">
        <v>14</v>
      </c>
      <c r="E46" s="25">
        <v>135.99241852760315</v>
      </c>
      <c r="F46" s="93"/>
    </row>
    <row r="47" spans="1:6" s="26" customFormat="1" ht="12">
      <c r="A47" s="92"/>
      <c r="B47" s="23" t="s">
        <v>79</v>
      </c>
      <c r="C47" s="48" t="s">
        <v>80</v>
      </c>
      <c r="D47" s="21" t="s">
        <v>14</v>
      </c>
      <c r="E47" s="25">
        <v>353.534027099609</v>
      </c>
      <c r="F47" s="93"/>
    </row>
    <row r="48" spans="1:6" s="26" customFormat="1" ht="12">
      <c r="A48" s="92"/>
      <c r="B48" s="23" t="s">
        <v>81</v>
      </c>
      <c r="C48" s="48" t="s">
        <v>82</v>
      </c>
      <c r="D48" s="21" t="s">
        <v>14</v>
      </c>
      <c r="E48" s="25">
        <v>325.91846656799277</v>
      </c>
      <c r="F48" s="93"/>
    </row>
    <row r="49" spans="1:6" s="26" customFormat="1" ht="12">
      <c r="A49" s="92"/>
      <c r="B49" s="23" t="s">
        <v>83</v>
      </c>
      <c r="C49" s="48" t="s">
        <v>84</v>
      </c>
      <c r="D49" s="21" t="s">
        <v>14</v>
      </c>
      <c r="E49" s="25">
        <v>1703.9944789335132</v>
      </c>
      <c r="F49" s="93"/>
    </row>
    <row r="50" spans="1:6" s="26" customFormat="1" ht="12">
      <c r="A50" s="92"/>
      <c r="B50" s="23" t="s">
        <v>85</v>
      </c>
      <c r="C50" s="48" t="s">
        <v>86</v>
      </c>
      <c r="D50" s="21" t="s">
        <v>14</v>
      </c>
      <c r="E50" s="25">
        <v>82.23549886447294</v>
      </c>
      <c r="F50" s="93"/>
    </row>
    <row r="51" spans="1:6" s="26" customFormat="1" ht="12">
      <c r="A51" s="92"/>
      <c r="B51" s="23" t="s">
        <v>87</v>
      </c>
      <c r="C51" s="24" t="s">
        <v>88</v>
      </c>
      <c r="D51" s="21" t="s">
        <v>14</v>
      </c>
      <c r="E51" s="25">
        <v>1.605921357870102</v>
      </c>
      <c r="F51" s="93"/>
    </row>
    <row r="52" spans="1:6" s="26" customFormat="1" ht="12">
      <c r="A52" s="92"/>
      <c r="B52" s="23" t="s">
        <v>89</v>
      </c>
      <c r="C52" s="24" t="s">
        <v>90</v>
      </c>
      <c r="D52" s="21" t="s">
        <v>14</v>
      </c>
      <c r="E52" s="25">
        <v>8.28191089630127</v>
      </c>
      <c r="F52" s="93"/>
    </row>
    <row r="53" spans="1:6" s="26" customFormat="1" ht="12">
      <c r="A53" s="92"/>
      <c r="B53" s="23" t="s">
        <v>91</v>
      </c>
      <c r="C53" s="48" t="s">
        <v>92</v>
      </c>
      <c r="D53" s="21" t="s">
        <v>14</v>
      </c>
      <c r="E53" s="25">
        <v>727.268676757813</v>
      </c>
      <c r="F53" s="93"/>
    </row>
    <row r="54" spans="1:6" s="26" customFormat="1" ht="12">
      <c r="A54" s="92"/>
      <c r="B54" s="27" t="s">
        <v>93</v>
      </c>
      <c r="C54" s="45" t="s">
        <v>94</v>
      </c>
      <c r="D54" s="21" t="s">
        <v>14</v>
      </c>
      <c r="E54" s="29">
        <v>379.76003453478876</v>
      </c>
      <c r="F54" s="93"/>
    </row>
    <row r="55" spans="1:6" s="26" customFormat="1" ht="12">
      <c r="A55" s="92"/>
      <c r="B55" s="23" t="s">
        <v>95</v>
      </c>
      <c r="C55" s="48" t="s">
        <v>96</v>
      </c>
      <c r="D55" s="21" t="s">
        <v>14</v>
      </c>
      <c r="E55" s="25">
        <v>5449.735751529143</v>
      </c>
      <c r="F55" s="93"/>
    </row>
    <row r="56" spans="1:6" s="26" customFormat="1" ht="12">
      <c r="A56" s="92"/>
      <c r="B56" s="53" t="s">
        <v>97</v>
      </c>
      <c r="C56" s="54" t="s">
        <v>98</v>
      </c>
      <c r="D56" s="21" t="s">
        <v>14</v>
      </c>
      <c r="E56" s="25">
        <v>529.7712645381691</v>
      </c>
      <c r="F56" s="93"/>
    </row>
    <row r="57" spans="1:6" s="26" customFormat="1" ht="12">
      <c r="A57" s="92"/>
      <c r="B57" s="27" t="s">
        <v>99</v>
      </c>
      <c r="C57" s="45" t="s">
        <v>100</v>
      </c>
      <c r="D57" s="21" t="s">
        <v>14</v>
      </c>
      <c r="E57" s="29">
        <v>1834.0913342044805</v>
      </c>
      <c r="F57" s="93"/>
    </row>
    <row r="58" spans="1:6" s="26" customFormat="1" ht="12">
      <c r="A58" s="92"/>
      <c r="B58" s="23" t="s">
        <v>101</v>
      </c>
      <c r="C58" s="48" t="s">
        <v>102</v>
      </c>
      <c r="D58" s="21" t="s">
        <v>14</v>
      </c>
      <c r="E58" s="25">
        <v>2939.6102985722223</v>
      </c>
      <c r="F58" s="93"/>
    </row>
    <row r="59" spans="1:6" s="26" customFormat="1" ht="12">
      <c r="A59" s="92"/>
      <c r="B59" s="23" t="s">
        <v>103</v>
      </c>
      <c r="C59" s="48" t="s">
        <v>104</v>
      </c>
      <c r="D59" s="21" t="s">
        <v>14</v>
      </c>
      <c r="E59" s="25">
        <v>17.06924581527706</v>
      </c>
      <c r="F59" s="93"/>
    </row>
    <row r="60" spans="1:6" s="26" customFormat="1" ht="12">
      <c r="A60" s="92"/>
      <c r="B60" s="23" t="s">
        <v>105</v>
      </c>
      <c r="C60" s="48" t="s">
        <v>106</v>
      </c>
      <c r="D60" s="21" t="s">
        <v>14</v>
      </c>
      <c r="E60" s="25">
        <v>862.7160063982006</v>
      </c>
      <c r="F60" s="93"/>
    </row>
    <row r="61" spans="1:6" s="26" customFormat="1" ht="12">
      <c r="A61" s="92"/>
      <c r="B61" s="23" t="s">
        <v>107</v>
      </c>
      <c r="C61" s="24" t="s">
        <v>108</v>
      </c>
      <c r="D61" s="21" t="s">
        <v>17</v>
      </c>
      <c r="E61" s="25">
        <v>1173.6329879760751</v>
      </c>
      <c r="F61" s="93"/>
    </row>
    <row r="62" spans="1:6" ht="12">
      <c r="A62" s="92"/>
      <c r="B62" s="23" t="s">
        <v>109</v>
      </c>
      <c r="C62" s="48" t="s">
        <v>110</v>
      </c>
      <c r="D62" s="21" t="s">
        <v>14</v>
      </c>
      <c r="E62" s="25">
        <v>0.261555761098862</v>
      </c>
      <c r="F62" s="93"/>
    </row>
    <row r="63" spans="1:6" ht="12">
      <c r="A63" s="92"/>
      <c r="B63" s="23" t="s">
        <v>111</v>
      </c>
      <c r="C63" s="24" t="s">
        <v>112</v>
      </c>
      <c r="D63" s="21" t="s">
        <v>14</v>
      </c>
      <c r="E63" s="25">
        <v>206.5785356983546</v>
      </c>
      <c r="F63" s="93"/>
    </row>
    <row r="64" spans="1:6" ht="12">
      <c r="A64" s="92"/>
      <c r="B64" s="31" t="s">
        <v>113</v>
      </c>
      <c r="C64" s="28" t="s">
        <v>114</v>
      </c>
      <c r="D64" s="21" t="s">
        <v>36</v>
      </c>
      <c r="E64" s="29">
        <v>665.7990373063728</v>
      </c>
      <c r="F64" s="93"/>
    </row>
    <row r="65" spans="1:6" ht="12">
      <c r="A65" s="92"/>
      <c r="B65" s="19" t="s">
        <v>115</v>
      </c>
      <c r="C65" s="55" t="s">
        <v>116</v>
      </c>
      <c r="D65" s="21" t="s">
        <v>17</v>
      </c>
      <c r="E65" s="25">
        <v>33672.37409725068</v>
      </c>
      <c r="F65" s="93"/>
    </row>
    <row r="66" spans="1:6" ht="12">
      <c r="A66" s="92"/>
      <c r="B66" s="19" t="s">
        <v>117</v>
      </c>
      <c r="C66" s="55" t="s">
        <v>118</v>
      </c>
      <c r="D66" s="21" t="s">
        <v>17</v>
      </c>
      <c r="E66" s="25">
        <v>11278.148173370219</v>
      </c>
      <c r="F66" s="93"/>
    </row>
    <row r="67" spans="1:6" ht="12">
      <c r="A67" s="92"/>
      <c r="B67" s="19" t="s">
        <v>119</v>
      </c>
      <c r="C67" s="30" t="s">
        <v>120</v>
      </c>
      <c r="D67" s="21" t="s">
        <v>17</v>
      </c>
      <c r="E67" s="25">
        <v>7232.155664533675</v>
      </c>
      <c r="F67" s="93"/>
    </row>
    <row r="68" spans="1:6" ht="12">
      <c r="A68" s="92"/>
      <c r="B68" s="23" t="s">
        <v>121</v>
      </c>
      <c r="C68" s="48" t="s">
        <v>122</v>
      </c>
      <c r="D68" s="21" t="s">
        <v>36</v>
      </c>
      <c r="E68" s="25">
        <v>621.4750738346941</v>
      </c>
      <c r="F68" s="93"/>
    </row>
    <row r="69" spans="1:6" ht="12">
      <c r="A69" s="92"/>
      <c r="B69" s="23" t="s">
        <v>123</v>
      </c>
      <c r="C69" s="24" t="s">
        <v>124</v>
      </c>
      <c r="D69" s="21" t="s">
        <v>36</v>
      </c>
      <c r="E69" s="25">
        <v>796.408020019531</v>
      </c>
      <c r="F69" s="93"/>
    </row>
    <row r="70" spans="1:6" ht="12">
      <c r="A70" s="92"/>
      <c r="B70" s="56" t="s">
        <v>125</v>
      </c>
      <c r="C70" s="57" t="s">
        <v>126</v>
      </c>
      <c r="D70" s="58" t="s">
        <v>36</v>
      </c>
      <c r="E70" s="25">
        <v>559.3340320234756</v>
      </c>
      <c r="F70" s="93"/>
    </row>
    <row r="71" spans="1:6" ht="19.5" customHeight="1">
      <c r="A71" s="33"/>
      <c r="B71" s="34"/>
      <c r="C71" s="35" t="s">
        <v>41</v>
      </c>
      <c r="D71" s="36"/>
      <c r="E71" s="37">
        <f>SUM(E41:E70)</f>
        <v>72546.78183290035</v>
      </c>
      <c r="F71" s="38">
        <f>E71/(689555.35+43.78)</f>
        <v>0.1052013824798479</v>
      </c>
    </row>
    <row r="72" spans="1:6" ht="12">
      <c r="A72" s="92" t="s">
        <v>127</v>
      </c>
      <c r="B72" s="59" t="s">
        <v>128</v>
      </c>
      <c r="C72" s="40" t="s">
        <v>129</v>
      </c>
      <c r="D72" s="17" t="s">
        <v>14</v>
      </c>
      <c r="E72" s="22">
        <v>1593.262386342809</v>
      </c>
      <c r="F72" s="93"/>
    </row>
    <row r="73" spans="1:6" ht="12">
      <c r="A73" s="92"/>
      <c r="B73" s="23" t="s">
        <v>130</v>
      </c>
      <c r="C73" s="55" t="s">
        <v>131</v>
      </c>
      <c r="D73" s="21" t="s">
        <v>17</v>
      </c>
      <c r="E73" s="25">
        <v>57.27717065811159</v>
      </c>
      <c r="F73" s="93"/>
    </row>
    <row r="74" spans="1:6" ht="12">
      <c r="A74" s="92"/>
      <c r="B74" s="23" t="s">
        <v>132</v>
      </c>
      <c r="C74" s="55" t="s">
        <v>133</v>
      </c>
      <c r="D74" s="21" t="s">
        <v>36</v>
      </c>
      <c r="E74" s="25">
        <v>121.834785461426</v>
      </c>
      <c r="F74" s="93"/>
    </row>
    <row r="75" spans="1:6" ht="12">
      <c r="A75" s="92"/>
      <c r="B75" s="23" t="s">
        <v>134</v>
      </c>
      <c r="C75" s="24" t="s">
        <v>135</v>
      </c>
      <c r="D75" s="21" t="s">
        <v>14</v>
      </c>
      <c r="E75" s="25">
        <v>0.4048820473253725</v>
      </c>
      <c r="F75" s="93"/>
    </row>
    <row r="76" spans="1:6" ht="12">
      <c r="A76" s="92"/>
      <c r="B76" s="23" t="s">
        <v>136</v>
      </c>
      <c r="C76" s="60" t="s">
        <v>137</v>
      </c>
      <c r="D76" s="21" t="s">
        <v>17</v>
      </c>
      <c r="E76" s="29">
        <v>6596.75528572606</v>
      </c>
      <c r="F76" s="93"/>
    </row>
    <row r="77" spans="1:6" ht="12">
      <c r="A77" s="92"/>
      <c r="B77" s="23" t="s">
        <v>138</v>
      </c>
      <c r="C77" s="24" t="s">
        <v>139</v>
      </c>
      <c r="D77" s="21" t="s">
        <v>14</v>
      </c>
      <c r="E77" s="25">
        <v>471.85833023444906</v>
      </c>
      <c r="F77" s="93"/>
    </row>
    <row r="78" spans="1:6" ht="12">
      <c r="A78" s="92"/>
      <c r="B78" s="23" t="s">
        <v>140</v>
      </c>
      <c r="C78" s="60" t="s">
        <v>141</v>
      </c>
      <c r="D78" s="21" t="s">
        <v>17</v>
      </c>
      <c r="E78" s="29">
        <v>651.0947799682617</v>
      </c>
      <c r="F78" s="93"/>
    </row>
    <row r="79" spans="1:6" ht="12">
      <c r="A79" s="92"/>
      <c r="B79" s="23" t="s">
        <v>142</v>
      </c>
      <c r="C79" s="55" t="s">
        <v>143</v>
      </c>
      <c r="D79" s="21" t="s">
        <v>17</v>
      </c>
      <c r="E79" s="25">
        <v>153.43594287300974</v>
      </c>
      <c r="F79" s="93"/>
    </row>
    <row r="80" spans="1:6" ht="12">
      <c r="A80" s="92"/>
      <c r="B80" s="43" t="s">
        <v>144</v>
      </c>
      <c r="C80" s="28" t="s">
        <v>145</v>
      </c>
      <c r="D80" s="21" t="s">
        <v>14</v>
      </c>
      <c r="E80" s="29">
        <v>12.882316231727604</v>
      </c>
      <c r="F80" s="93"/>
    </row>
    <row r="81" spans="1:6" ht="12">
      <c r="A81" s="92"/>
      <c r="B81" s="23" t="s">
        <v>146</v>
      </c>
      <c r="C81" s="28" t="s">
        <v>147</v>
      </c>
      <c r="D81" s="21" t="s">
        <v>14</v>
      </c>
      <c r="E81" s="29">
        <v>1193.5585151767007</v>
      </c>
      <c r="F81" s="93"/>
    </row>
    <row r="82" spans="1:6" ht="12">
      <c r="A82" s="92"/>
      <c r="B82" s="23" t="s">
        <v>148</v>
      </c>
      <c r="C82" s="28" t="s">
        <v>149</v>
      </c>
      <c r="D82" s="32" t="s">
        <v>14</v>
      </c>
      <c r="E82" s="29">
        <v>119.4539475361268</v>
      </c>
      <c r="F82" s="93"/>
    </row>
    <row r="83" spans="1:6" ht="19.5" customHeight="1">
      <c r="A83" s="33"/>
      <c r="B83" s="34"/>
      <c r="C83" s="35" t="s">
        <v>41</v>
      </c>
      <c r="D83" s="36"/>
      <c r="E83" s="37">
        <f>SUM(E72:E82)</f>
        <v>10971.818342256007</v>
      </c>
      <c r="F83" s="38">
        <f>E83/134007.23</f>
        <v>0.0818748237856719</v>
      </c>
    </row>
    <row r="84" spans="1:6" ht="12">
      <c r="A84" s="92" t="s">
        <v>150</v>
      </c>
      <c r="B84" s="59" t="s">
        <v>151</v>
      </c>
      <c r="C84" s="40" t="s">
        <v>152</v>
      </c>
      <c r="D84" s="21" t="s">
        <v>14</v>
      </c>
      <c r="E84" s="22">
        <v>75.9807891845703</v>
      </c>
      <c r="F84" s="93"/>
    </row>
    <row r="85" spans="1:6" ht="12">
      <c r="A85" s="92"/>
      <c r="B85" s="23" t="s">
        <v>153</v>
      </c>
      <c r="C85" s="24" t="s">
        <v>154</v>
      </c>
      <c r="D85" s="21" t="s">
        <v>14</v>
      </c>
      <c r="E85" s="25">
        <v>746.7988841015613</v>
      </c>
      <c r="F85" s="93"/>
    </row>
    <row r="86" spans="1:6" ht="12">
      <c r="A86" s="92"/>
      <c r="B86" s="23" t="s">
        <v>155</v>
      </c>
      <c r="C86" s="28" t="s">
        <v>156</v>
      </c>
      <c r="D86" s="21" t="s">
        <v>14</v>
      </c>
      <c r="E86" s="29">
        <v>1725.9251839499484</v>
      </c>
      <c r="F86" s="93"/>
    </row>
    <row r="87" spans="1:6" ht="12">
      <c r="A87" s="92"/>
      <c r="B87" s="23" t="s">
        <v>157</v>
      </c>
      <c r="C87" s="24" t="s">
        <v>158</v>
      </c>
      <c r="D87" s="21" t="s">
        <v>14</v>
      </c>
      <c r="E87" s="25">
        <v>2654.265762369148</v>
      </c>
      <c r="F87" s="93"/>
    </row>
    <row r="88" spans="1:6" ht="12">
      <c r="A88" s="92"/>
      <c r="B88" s="23" t="s">
        <v>159</v>
      </c>
      <c r="C88" s="55" t="s">
        <v>160</v>
      </c>
      <c r="D88" s="21" t="s">
        <v>17</v>
      </c>
      <c r="E88" s="25">
        <v>10955.614900304105</v>
      </c>
      <c r="F88" s="93"/>
    </row>
    <row r="89" spans="1:6" ht="12">
      <c r="A89" s="92"/>
      <c r="B89" s="23" t="s">
        <v>161</v>
      </c>
      <c r="C89" s="55" t="s">
        <v>162</v>
      </c>
      <c r="D89" s="21" t="s">
        <v>17</v>
      </c>
      <c r="E89" s="25">
        <v>413.82275390625</v>
      </c>
      <c r="F89" s="93"/>
    </row>
    <row r="90" spans="1:6" ht="12">
      <c r="A90" s="92"/>
      <c r="B90" s="23" t="s">
        <v>163</v>
      </c>
      <c r="C90" s="24" t="s">
        <v>164</v>
      </c>
      <c r="D90" s="21" t="s">
        <v>14</v>
      </c>
      <c r="E90" s="25">
        <v>62.07607483863829</v>
      </c>
      <c r="F90" s="93"/>
    </row>
    <row r="91" spans="1:6" ht="12">
      <c r="A91" s="92"/>
      <c r="B91" s="23" t="s">
        <v>165</v>
      </c>
      <c r="C91" s="24" t="s">
        <v>166</v>
      </c>
      <c r="D91" s="21" t="s">
        <v>14</v>
      </c>
      <c r="E91" s="25">
        <v>1346.8984823226926</v>
      </c>
      <c r="F91" s="93"/>
    </row>
    <row r="92" spans="1:6" ht="12">
      <c r="A92" s="92"/>
      <c r="B92" s="23" t="s">
        <v>167</v>
      </c>
      <c r="C92" s="24" t="s">
        <v>168</v>
      </c>
      <c r="D92" s="21" t="s">
        <v>14</v>
      </c>
      <c r="E92" s="25">
        <v>3711.6365542942713</v>
      </c>
      <c r="F92" s="93"/>
    </row>
    <row r="93" spans="1:6" ht="12">
      <c r="A93" s="92"/>
      <c r="B93" s="23" t="s">
        <v>169</v>
      </c>
      <c r="C93" s="24" t="s">
        <v>170</v>
      </c>
      <c r="D93" s="21" t="s">
        <v>14</v>
      </c>
      <c r="E93" s="25">
        <v>145.5354385375977</v>
      </c>
      <c r="F93" s="93"/>
    </row>
    <row r="94" spans="1:6" ht="12">
      <c r="A94" s="92"/>
      <c r="B94" s="23" t="s">
        <v>171</v>
      </c>
      <c r="C94" s="24" t="s">
        <v>172</v>
      </c>
      <c r="D94" s="21" t="s">
        <v>14</v>
      </c>
      <c r="E94" s="25">
        <v>687.901412884705</v>
      </c>
      <c r="F94" s="93"/>
    </row>
    <row r="95" spans="1:6" ht="12">
      <c r="A95" s="92"/>
      <c r="B95" s="23" t="s">
        <v>67</v>
      </c>
      <c r="C95" s="24" t="s">
        <v>68</v>
      </c>
      <c r="D95" s="21" t="s">
        <v>14</v>
      </c>
      <c r="E95" s="25">
        <v>108.2091035842896</v>
      </c>
      <c r="F95" s="93"/>
    </row>
    <row r="96" spans="1:6" ht="12">
      <c r="A96" s="92"/>
      <c r="B96" s="23" t="s">
        <v>69</v>
      </c>
      <c r="C96" s="24" t="s">
        <v>70</v>
      </c>
      <c r="D96" s="21" t="s">
        <v>14</v>
      </c>
      <c r="E96" s="25">
        <v>92.6552522629499</v>
      </c>
      <c r="F96" s="93"/>
    </row>
    <row r="97" spans="1:6" ht="12">
      <c r="A97" s="92"/>
      <c r="B97" s="23" t="s">
        <v>173</v>
      </c>
      <c r="C97" s="55" t="s">
        <v>174</v>
      </c>
      <c r="D97" s="21" t="s">
        <v>17</v>
      </c>
      <c r="E97" s="25">
        <v>164.087245941162</v>
      </c>
      <c r="F97" s="93"/>
    </row>
    <row r="98" spans="1:6" ht="12">
      <c r="A98" s="92"/>
      <c r="B98" s="23" t="s">
        <v>175</v>
      </c>
      <c r="C98" s="60" t="s">
        <v>176</v>
      </c>
      <c r="D98" s="21" t="s">
        <v>17</v>
      </c>
      <c r="E98" s="29">
        <v>312.0643285645781</v>
      </c>
      <c r="F98" s="93"/>
    </row>
    <row r="99" spans="1:6" ht="12">
      <c r="A99" s="92"/>
      <c r="B99" s="23" t="s">
        <v>177</v>
      </c>
      <c r="C99" s="55" t="s">
        <v>178</v>
      </c>
      <c r="D99" s="21" t="s">
        <v>17</v>
      </c>
      <c r="E99" s="61">
        <v>1480.9704514953764</v>
      </c>
      <c r="F99" s="93"/>
    </row>
    <row r="100" spans="1:6" ht="12">
      <c r="A100" s="92"/>
      <c r="B100" s="53" t="s">
        <v>52</v>
      </c>
      <c r="C100" s="62" t="s">
        <v>53</v>
      </c>
      <c r="D100" s="21" t="s">
        <v>17</v>
      </c>
      <c r="E100" s="25">
        <v>326.005126953125</v>
      </c>
      <c r="F100" s="93"/>
    </row>
    <row r="101" spans="1:6" ht="12">
      <c r="A101" s="92"/>
      <c r="B101" s="23" t="s">
        <v>179</v>
      </c>
      <c r="C101" s="24" t="s">
        <v>180</v>
      </c>
      <c r="D101" s="21" t="s">
        <v>14</v>
      </c>
      <c r="E101" s="25">
        <v>1598.619022385684</v>
      </c>
      <c r="F101" s="93"/>
    </row>
    <row r="102" spans="1:6" ht="12">
      <c r="A102" s="92"/>
      <c r="B102" s="23" t="s">
        <v>181</v>
      </c>
      <c r="C102" s="24" t="s">
        <v>182</v>
      </c>
      <c r="D102" s="21" t="s">
        <v>14</v>
      </c>
      <c r="E102" s="25">
        <v>84.099235534668</v>
      </c>
      <c r="F102" s="93"/>
    </row>
    <row r="103" spans="1:6" ht="12">
      <c r="A103" s="92"/>
      <c r="B103" s="23" t="s">
        <v>183</v>
      </c>
      <c r="C103" s="55" t="s">
        <v>184</v>
      </c>
      <c r="D103" s="21" t="s">
        <v>17</v>
      </c>
      <c r="E103" s="25">
        <v>227.6998907253151</v>
      </c>
      <c r="F103" s="93"/>
    </row>
    <row r="104" spans="1:6" ht="12">
      <c r="A104" s="92"/>
      <c r="B104" s="23" t="s">
        <v>185</v>
      </c>
      <c r="C104" s="60" t="s">
        <v>186</v>
      </c>
      <c r="D104" s="21" t="s">
        <v>17</v>
      </c>
      <c r="E104" s="29">
        <v>502.68781203211967</v>
      </c>
      <c r="F104" s="93"/>
    </row>
    <row r="105" spans="1:6" ht="12">
      <c r="A105" s="92"/>
      <c r="B105" s="23" t="s">
        <v>187</v>
      </c>
      <c r="C105" s="24" t="s">
        <v>188</v>
      </c>
      <c r="D105" s="21" t="s">
        <v>14</v>
      </c>
      <c r="E105" s="25">
        <v>1049.9995040535005</v>
      </c>
      <c r="F105" s="93"/>
    </row>
    <row r="106" spans="1:6" ht="12">
      <c r="A106" s="92"/>
      <c r="B106" s="23" t="s">
        <v>189</v>
      </c>
      <c r="C106" s="28" t="s">
        <v>190</v>
      </c>
      <c r="D106" s="21" t="s">
        <v>14</v>
      </c>
      <c r="E106" s="29">
        <v>339.741607666016</v>
      </c>
      <c r="F106" s="93"/>
    </row>
    <row r="107" spans="1:6" ht="12">
      <c r="A107" s="92"/>
      <c r="B107" s="23" t="s">
        <v>191</v>
      </c>
      <c r="C107" s="24" t="s">
        <v>192</v>
      </c>
      <c r="D107" s="21" t="s">
        <v>14</v>
      </c>
      <c r="E107" s="25">
        <v>3552.958153747954</v>
      </c>
      <c r="F107" s="93"/>
    </row>
    <row r="108" spans="1:6" ht="12">
      <c r="A108" s="92"/>
      <c r="B108" s="23" t="s">
        <v>193</v>
      </c>
      <c r="C108" s="24" t="s">
        <v>194</v>
      </c>
      <c r="D108" s="21" t="s">
        <v>14</v>
      </c>
      <c r="E108" s="25">
        <v>1249.9281540326779</v>
      </c>
      <c r="F108" s="93"/>
    </row>
    <row r="109" spans="1:6" ht="12">
      <c r="A109" s="92"/>
      <c r="B109" s="23" t="s">
        <v>195</v>
      </c>
      <c r="C109" s="24" t="s">
        <v>196</v>
      </c>
      <c r="D109" s="21" t="s">
        <v>14</v>
      </c>
      <c r="E109" s="25">
        <v>981.260789123763</v>
      </c>
      <c r="F109" s="93"/>
    </row>
    <row r="110" spans="1:6" ht="12">
      <c r="A110" s="92"/>
      <c r="B110" s="23" t="s">
        <v>197</v>
      </c>
      <c r="C110" s="28" t="s">
        <v>198</v>
      </c>
      <c r="D110" s="21" t="s">
        <v>14</v>
      </c>
      <c r="E110" s="29">
        <v>4117.5294913978</v>
      </c>
      <c r="F110" s="93"/>
    </row>
    <row r="111" spans="1:6" ht="12">
      <c r="A111" s="92"/>
      <c r="B111" s="23" t="s">
        <v>199</v>
      </c>
      <c r="C111" s="24" t="s">
        <v>200</v>
      </c>
      <c r="D111" s="21" t="s">
        <v>14</v>
      </c>
      <c r="E111" s="25">
        <v>62.763053894043</v>
      </c>
      <c r="F111" s="93"/>
    </row>
    <row r="112" spans="1:6" ht="12">
      <c r="A112" s="92"/>
      <c r="B112" s="23" t="s">
        <v>201</v>
      </c>
      <c r="C112" s="28" t="s">
        <v>202</v>
      </c>
      <c r="D112" s="21" t="s">
        <v>14</v>
      </c>
      <c r="E112" s="29">
        <v>282.4913158416744</v>
      </c>
      <c r="F112" s="93"/>
    </row>
    <row r="113" spans="1:6" ht="12">
      <c r="A113" s="92"/>
      <c r="B113" s="23" t="s">
        <v>203</v>
      </c>
      <c r="C113" s="28" t="s">
        <v>204</v>
      </c>
      <c r="D113" s="21" t="s">
        <v>14</v>
      </c>
      <c r="E113" s="29">
        <v>1843.7966330646639</v>
      </c>
      <c r="F113" s="93"/>
    </row>
    <row r="114" spans="1:6" ht="12">
      <c r="A114" s="92"/>
      <c r="B114" s="23" t="s">
        <v>205</v>
      </c>
      <c r="C114" s="60" t="s">
        <v>206</v>
      </c>
      <c r="D114" s="21" t="s">
        <v>17</v>
      </c>
      <c r="E114" s="29">
        <v>335.4295530319212</v>
      </c>
      <c r="F114" s="93"/>
    </row>
    <row r="115" spans="1:6" ht="12">
      <c r="A115" s="92"/>
      <c r="B115" s="23" t="s">
        <v>207</v>
      </c>
      <c r="C115" s="24" t="s">
        <v>208</v>
      </c>
      <c r="D115" s="21" t="s">
        <v>14</v>
      </c>
      <c r="E115" s="25">
        <v>267.5279539860786</v>
      </c>
      <c r="F115" s="93"/>
    </row>
    <row r="116" spans="1:6" ht="12">
      <c r="A116" s="92"/>
      <c r="B116" s="43" t="s">
        <v>209</v>
      </c>
      <c r="C116" s="24" t="s">
        <v>210</v>
      </c>
      <c r="D116" s="21" t="s">
        <v>14</v>
      </c>
      <c r="E116" s="25">
        <v>1965.7455381141626</v>
      </c>
      <c r="F116" s="93"/>
    </row>
    <row r="117" spans="1:6" ht="12">
      <c r="A117" s="92"/>
      <c r="B117" s="23" t="s">
        <v>211</v>
      </c>
      <c r="C117" s="24" t="s">
        <v>212</v>
      </c>
      <c r="D117" s="21" t="s">
        <v>14</v>
      </c>
      <c r="E117" s="25">
        <v>1070.1116848886013</v>
      </c>
      <c r="F117" s="93"/>
    </row>
    <row r="118" spans="1:6" ht="12">
      <c r="A118" s="92"/>
      <c r="B118" s="23" t="s">
        <v>213</v>
      </c>
      <c r="C118" s="24" t="s">
        <v>214</v>
      </c>
      <c r="D118" s="21" t="s">
        <v>14</v>
      </c>
      <c r="E118" s="25">
        <v>339.2625599503515</v>
      </c>
      <c r="F118" s="93"/>
    </row>
    <row r="119" spans="1:6" ht="12">
      <c r="A119" s="92"/>
      <c r="B119" s="23" t="s">
        <v>215</v>
      </c>
      <c r="C119" s="24" t="s">
        <v>216</v>
      </c>
      <c r="D119" s="21" t="s">
        <v>14</v>
      </c>
      <c r="E119" s="25">
        <v>328.77361410856264</v>
      </c>
      <c r="F119" s="93"/>
    </row>
    <row r="120" spans="1:6" ht="12">
      <c r="A120" s="92"/>
      <c r="B120" s="23" t="s">
        <v>217</v>
      </c>
      <c r="C120" s="24" t="s">
        <v>218</v>
      </c>
      <c r="D120" s="21" t="s">
        <v>14</v>
      </c>
      <c r="E120" s="25">
        <v>1685.2639180489932</v>
      </c>
      <c r="F120" s="93"/>
    </row>
    <row r="121" spans="1:6" ht="12">
      <c r="A121" s="92"/>
      <c r="B121" s="23" t="s">
        <v>219</v>
      </c>
      <c r="C121" s="24" t="s">
        <v>220</v>
      </c>
      <c r="D121" s="21" t="s">
        <v>14</v>
      </c>
      <c r="E121" s="25">
        <v>92.8570709228516</v>
      </c>
      <c r="F121" s="93"/>
    </row>
    <row r="122" spans="1:6" ht="12">
      <c r="A122" s="92"/>
      <c r="B122" s="23" t="s">
        <v>221</v>
      </c>
      <c r="C122" s="24" t="s">
        <v>222</v>
      </c>
      <c r="D122" s="21" t="s">
        <v>14</v>
      </c>
      <c r="E122" s="25">
        <v>1876.2323069274426</v>
      </c>
      <c r="F122" s="93"/>
    </row>
    <row r="123" spans="1:6" ht="12">
      <c r="A123" s="92"/>
      <c r="B123" s="23" t="s">
        <v>223</v>
      </c>
      <c r="C123" s="24" t="s">
        <v>224</v>
      </c>
      <c r="D123" s="21" t="s">
        <v>14</v>
      </c>
      <c r="E123" s="25">
        <v>19.13613446897942</v>
      </c>
      <c r="F123" s="93"/>
    </row>
    <row r="124" spans="1:6" ht="12">
      <c r="A124" s="92"/>
      <c r="B124" s="23" t="s">
        <v>225</v>
      </c>
      <c r="C124" s="24" t="s">
        <v>226</v>
      </c>
      <c r="D124" s="21" t="s">
        <v>14</v>
      </c>
      <c r="E124" s="25">
        <v>1319.2732813958985</v>
      </c>
      <c r="F124" s="93"/>
    </row>
    <row r="125" spans="1:6" ht="12">
      <c r="A125" s="92"/>
      <c r="B125" s="23" t="s">
        <v>227</v>
      </c>
      <c r="C125" s="28" t="s">
        <v>228</v>
      </c>
      <c r="D125" s="21" t="s">
        <v>14</v>
      </c>
      <c r="E125" s="29">
        <v>384.2377364635473</v>
      </c>
      <c r="F125" s="93"/>
    </row>
    <row r="126" spans="1:8" s="63" customFormat="1" ht="12">
      <c r="A126" s="92"/>
      <c r="B126" s="23" t="s">
        <v>71</v>
      </c>
      <c r="C126" s="24" t="s">
        <v>72</v>
      </c>
      <c r="D126" s="21" t="s">
        <v>14</v>
      </c>
      <c r="E126" s="25">
        <v>46.076205193996394</v>
      </c>
      <c r="F126" s="93"/>
      <c r="G126" s="26"/>
      <c r="H126" s="26"/>
    </row>
    <row r="127" spans="1:6" ht="12">
      <c r="A127" s="92"/>
      <c r="B127" s="23" t="s">
        <v>229</v>
      </c>
      <c r="C127" s="28" t="s">
        <v>230</v>
      </c>
      <c r="D127" s="21" t="s">
        <v>14</v>
      </c>
      <c r="E127" s="29">
        <v>467.92950032877513</v>
      </c>
      <c r="F127" s="93"/>
    </row>
    <row r="128" spans="1:6" ht="12">
      <c r="A128" s="92"/>
      <c r="B128" s="23" t="s">
        <v>231</v>
      </c>
      <c r="C128" s="24" t="s">
        <v>232</v>
      </c>
      <c r="D128" s="21" t="s">
        <v>14</v>
      </c>
      <c r="E128" s="25">
        <v>327.533813476563</v>
      </c>
      <c r="F128" s="93"/>
    </row>
    <row r="129" spans="1:6" ht="12">
      <c r="A129" s="92"/>
      <c r="B129" s="23" t="s">
        <v>233</v>
      </c>
      <c r="C129" s="24" t="s">
        <v>234</v>
      </c>
      <c r="D129" s="21" t="s">
        <v>14</v>
      </c>
      <c r="E129" s="25">
        <v>112.42891502380371</v>
      </c>
      <c r="F129" s="93"/>
    </row>
    <row r="130" spans="1:6" ht="12">
      <c r="A130" s="92"/>
      <c r="B130" s="23" t="s">
        <v>54</v>
      </c>
      <c r="C130" s="24" t="s">
        <v>55</v>
      </c>
      <c r="D130" s="21" t="s">
        <v>14</v>
      </c>
      <c r="E130" s="25">
        <v>2252.5731888972223</v>
      </c>
      <c r="F130" s="93"/>
    </row>
    <row r="131" spans="1:6" ht="12">
      <c r="A131" s="92"/>
      <c r="B131" s="23" t="s">
        <v>235</v>
      </c>
      <c r="C131" s="28" t="s">
        <v>236</v>
      </c>
      <c r="D131" s="21" t="s">
        <v>14</v>
      </c>
      <c r="E131" s="29">
        <v>639.524870954454</v>
      </c>
      <c r="F131" s="93"/>
    </row>
    <row r="132" spans="1:6" ht="12">
      <c r="A132" s="92"/>
      <c r="B132" s="23" t="s">
        <v>237</v>
      </c>
      <c r="C132" s="24" t="s">
        <v>238</v>
      </c>
      <c r="D132" s="21" t="s">
        <v>14</v>
      </c>
      <c r="E132" s="25">
        <v>17.385390818119035</v>
      </c>
      <c r="F132" s="93"/>
    </row>
    <row r="133" spans="1:6" ht="12">
      <c r="A133" s="92"/>
      <c r="B133" s="23" t="s">
        <v>239</v>
      </c>
      <c r="C133" s="24" t="s">
        <v>240</v>
      </c>
      <c r="D133" s="21" t="s">
        <v>14</v>
      </c>
      <c r="E133" s="25">
        <v>22.09185552597048</v>
      </c>
      <c r="F133" s="93"/>
    </row>
    <row r="134" spans="1:6" ht="12">
      <c r="A134" s="92"/>
      <c r="B134" s="23" t="s">
        <v>241</v>
      </c>
      <c r="C134" s="24" t="s">
        <v>242</v>
      </c>
      <c r="D134" s="21" t="s">
        <v>14</v>
      </c>
      <c r="E134" s="25">
        <v>94.83887481689449</v>
      </c>
      <c r="F134" s="93"/>
    </row>
    <row r="135" spans="1:6" ht="12">
      <c r="A135" s="92"/>
      <c r="B135" s="23" t="s">
        <v>243</v>
      </c>
      <c r="C135" s="24" t="s">
        <v>244</v>
      </c>
      <c r="D135" s="21" t="s">
        <v>14</v>
      </c>
      <c r="E135" s="25">
        <v>35.42672144854444</v>
      </c>
      <c r="F135" s="93"/>
    </row>
    <row r="136" spans="1:6" ht="12">
      <c r="A136" s="92"/>
      <c r="B136" s="23" t="s">
        <v>245</v>
      </c>
      <c r="C136" s="24" t="s">
        <v>246</v>
      </c>
      <c r="D136" s="21" t="s">
        <v>14</v>
      </c>
      <c r="E136" s="25">
        <v>3378.8572659026895</v>
      </c>
      <c r="F136" s="93"/>
    </row>
    <row r="137" spans="1:6" ht="12">
      <c r="A137" s="92"/>
      <c r="B137" s="23" t="s">
        <v>247</v>
      </c>
      <c r="C137" s="55" t="s">
        <v>248</v>
      </c>
      <c r="D137" s="21" t="s">
        <v>17</v>
      </c>
      <c r="E137" s="25">
        <v>10129.871321783252</v>
      </c>
      <c r="F137" s="93"/>
    </row>
    <row r="138" spans="1:6" ht="12">
      <c r="A138" s="92"/>
      <c r="B138" s="23" t="s">
        <v>249</v>
      </c>
      <c r="C138" s="24" t="s">
        <v>250</v>
      </c>
      <c r="D138" s="21" t="s">
        <v>14</v>
      </c>
      <c r="E138" s="25">
        <v>1524.289199829102</v>
      </c>
      <c r="F138" s="93"/>
    </row>
    <row r="139" spans="1:6" ht="12">
      <c r="A139" s="92"/>
      <c r="B139" s="23" t="s">
        <v>251</v>
      </c>
      <c r="C139" s="24" t="s">
        <v>252</v>
      </c>
      <c r="D139" s="21" t="s">
        <v>36</v>
      </c>
      <c r="E139" s="25">
        <v>22.9146165847778</v>
      </c>
      <c r="F139" s="93"/>
    </row>
    <row r="140" spans="1:6" ht="12">
      <c r="A140" s="92"/>
      <c r="B140" s="23" t="s">
        <v>253</v>
      </c>
      <c r="C140" s="30" t="s">
        <v>254</v>
      </c>
      <c r="D140" s="21" t="s">
        <v>14</v>
      </c>
      <c r="E140" s="25">
        <v>14.80952215194702</v>
      </c>
      <c r="F140" s="93"/>
    </row>
    <row r="141" spans="1:6" ht="12">
      <c r="A141" s="92"/>
      <c r="B141" s="23" t="s">
        <v>12</v>
      </c>
      <c r="C141" s="28" t="s">
        <v>13</v>
      </c>
      <c r="D141" s="21" t="s">
        <v>17</v>
      </c>
      <c r="E141" s="29">
        <v>332.504516601563</v>
      </c>
      <c r="F141" s="93"/>
    </row>
    <row r="142" spans="1:6" ht="12">
      <c r="A142" s="92"/>
      <c r="B142" s="23" t="s">
        <v>85</v>
      </c>
      <c r="C142" s="24" t="s">
        <v>86</v>
      </c>
      <c r="D142" s="21" t="s">
        <v>14</v>
      </c>
      <c r="E142" s="25">
        <v>88.89062916656258</v>
      </c>
      <c r="F142" s="93"/>
    </row>
    <row r="143" spans="1:6" ht="12">
      <c r="A143" s="92"/>
      <c r="B143" s="23" t="s">
        <v>255</v>
      </c>
      <c r="C143" s="60" t="s">
        <v>256</v>
      </c>
      <c r="D143" s="21" t="s">
        <v>17</v>
      </c>
      <c r="E143" s="29">
        <v>33989.79188466445</v>
      </c>
      <c r="F143" s="93"/>
    </row>
    <row r="144" spans="1:6" ht="19.5" customHeight="1">
      <c r="A144" s="33"/>
      <c r="B144" s="34"/>
      <c r="C144" s="35" t="s">
        <v>41</v>
      </c>
      <c r="D144" s="36"/>
      <c r="E144" s="37">
        <f>SUM(E84:E143)</f>
        <v>104085.61205447093</v>
      </c>
      <c r="F144" s="38">
        <f>E144/682977.23</f>
        <v>0.15239982752348996</v>
      </c>
    </row>
    <row r="145" spans="1:6" ht="12">
      <c r="A145" s="94" t="s">
        <v>257</v>
      </c>
      <c r="B145" s="64" t="s">
        <v>258</v>
      </c>
      <c r="C145" s="60" t="s">
        <v>259</v>
      </c>
      <c r="D145" s="21" t="s">
        <v>17</v>
      </c>
      <c r="E145" s="29">
        <v>360.89440827263775</v>
      </c>
      <c r="F145" s="95"/>
    </row>
    <row r="146" spans="1:6" ht="12">
      <c r="A146" s="94"/>
      <c r="B146" s="23" t="s">
        <v>260</v>
      </c>
      <c r="C146" s="24" t="s">
        <v>261</v>
      </c>
      <c r="D146" s="21" t="s">
        <v>14</v>
      </c>
      <c r="E146" s="25">
        <v>548.3002608820435</v>
      </c>
      <c r="F146" s="95"/>
    </row>
    <row r="147" spans="1:6" ht="12">
      <c r="A147" s="94"/>
      <c r="B147" s="23" t="s">
        <v>262</v>
      </c>
      <c r="C147" s="24" t="s">
        <v>263</v>
      </c>
      <c r="D147" s="21" t="s">
        <v>14</v>
      </c>
      <c r="E147" s="25">
        <v>5743.579939279298</v>
      </c>
      <c r="F147" s="95"/>
    </row>
    <row r="148" spans="1:6" ht="12">
      <c r="A148" s="94"/>
      <c r="B148" s="65" t="s">
        <v>264</v>
      </c>
      <c r="C148" s="28" t="s">
        <v>265</v>
      </c>
      <c r="D148" s="21" t="s">
        <v>14</v>
      </c>
      <c r="E148" s="29">
        <v>745.9688502073413</v>
      </c>
      <c r="F148" s="95"/>
    </row>
    <row r="149" spans="1:6" ht="12">
      <c r="A149" s="94"/>
      <c r="B149" s="23" t="s">
        <v>134</v>
      </c>
      <c r="C149" s="24" t="s">
        <v>135</v>
      </c>
      <c r="D149" s="21" t="s">
        <v>14</v>
      </c>
      <c r="E149" s="25">
        <v>389.52780516973144</v>
      </c>
      <c r="F149" s="95"/>
    </row>
    <row r="150" spans="1:6" ht="12">
      <c r="A150" s="94"/>
      <c r="B150" s="19" t="s">
        <v>266</v>
      </c>
      <c r="C150" s="55" t="s">
        <v>267</v>
      </c>
      <c r="D150" s="21" t="s">
        <v>17</v>
      </c>
      <c r="E150" s="25">
        <v>11855.572854197286</v>
      </c>
      <c r="F150" s="95"/>
    </row>
    <row r="151" spans="1:6" ht="12">
      <c r="A151" s="94"/>
      <c r="B151" s="64" t="s">
        <v>268</v>
      </c>
      <c r="C151" s="60" t="s">
        <v>269</v>
      </c>
      <c r="D151" s="21" t="s">
        <v>17</v>
      </c>
      <c r="E151" s="29">
        <v>15118.984608302744</v>
      </c>
      <c r="F151" s="95"/>
    </row>
    <row r="152" spans="1:6" ht="12.75">
      <c r="A152" s="89"/>
      <c r="B152" s="64" t="s">
        <v>295</v>
      </c>
      <c r="C152" s="60" t="s">
        <v>296</v>
      </c>
      <c r="D152" s="21" t="s">
        <v>297</v>
      </c>
      <c r="E152" s="29">
        <v>198.183726375153</v>
      </c>
      <c r="F152" s="88"/>
    </row>
    <row r="153" spans="1:6" ht="19.5" customHeight="1">
      <c r="A153" s="33"/>
      <c r="B153" s="34"/>
      <c r="C153" s="35" t="s">
        <v>41</v>
      </c>
      <c r="D153" s="36"/>
      <c r="E153" s="37">
        <f>SUM(E145:E152)</f>
        <v>34961.012452686235</v>
      </c>
      <c r="F153" s="38">
        <f>E153/226147.07</f>
        <v>0.1545941428853632</v>
      </c>
    </row>
    <row r="154" spans="1:6" ht="12">
      <c r="A154" s="90" t="s">
        <v>270</v>
      </c>
      <c r="B154" s="19" t="s">
        <v>177</v>
      </c>
      <c r="C154" s="55" t="s">
        <v>178</v>
      </c>
      <c r="D154" s="21" t="s">
        <v>17</v>
      </c>
      <c r="E154" s="66">
        <v>92.783805847168</v>
      </c>
      <c r="F154" s="91"/>
    </row>
    <row r="155" spans="1:6" ht="12">
      <c r="A155" s="90"/>
      <c r="B155" s="67" t="s">
        <v>52</v>
      </c>
      <c r="C155" s="68" t="s">
        <v>53</v>
      </c>
      <c r="D155" s="21" t="s">
        <v>17</v>
      </c>
      <c r="E155" s="29">
        <v>24.9734954833984</v>
      </c>
      <c r="F155" s="91"/>
    </row>
    <row r="156" spans="1:6" ht="12">
      <c r="A156" s="90"/>
      <c r="B156" s="23" t="s">
        <v>227</v>
      </c>
      <c r="C156" s="24" t="s">
        <v>228</v>
      </c>
      <c r="D156" s="21" t="s">
        <v>14</v>
      </c>
      <c r="E156" s="25">
        <v>29.5669722557068</v>
      </c>
      <c r="F156" s="91"/>
    </row>
    <row r="157" spans="1:6" ht="12">
      <c r="A157" s="90"/>
      <c r="B157" s="64" t="s">
        <v>271</v>
      </c>
      <c r="C157" s="60" t="s">
        <v>272</v>
      </c>
      <c r="D157" s="21" t="s">
        <v>17</v>
      </c>
      <c r="E157" s="29">
        <v>1074.6621303132783</v>
      </c>
      <c r="F157" s="91"/>
    </row>
    <row r="158" spans="1:6" ht="12">
      <c r="A158" s="90"/>
      <c r="B158" s="65" t="s">
        <v>128</v>
      </c>
      <c r="C158" s="28" t="s">
        <v>129</v>
      </c>
      <c r="D158" s="21" t="s">
        <v>14</v>
      </c>
      <c r="E158" s="29">
        <v>1753.64730998953</v>
      </c>
      <c r="F158" s="91"/>
    </row>
    <row r="159" spans="1:6" ht="12">
      <c r="A159" s="90"/>
      <c r="B159" s="65" t="s">
        <v>56</v>
      </c>
      <c r="C159" s="28" t="s">
        <v>57</v>
      </c>
      <c r="D159" s="21" t="s">
        <v>14</v>
      </c>
      <c r="E159" s="29">
        <v>918.8061283092284</v>
      </c>
      <c r="F159" s="91"/>
    </row>
    <row r="160" spans="1:6" ht="12">
      <c r="A160" s="90"/>
      <c r="B160" s="64" t="s">
        <v>273</v>
      </c>
      <c r="C160" s="60" t="s">
        <v>274</v>
      </c>
      <c r="D160" s="21" t="s">
        <v>17</v>
      </c>
      <c r="E160" s="29">
        <v>102.610015869141</v>
      </c>
      <c r="F160" s="91"/>
    </row>
    <row r="161" spans="1:6" ht="12">
      <c r="A161" s="90"/>
      <c r="B161" s="23" t="s">
        <v>275</v>
      </c>
      <c r="C161" s="24" t="s">
        <v>276</v>
      </c>
      <c r="D161" s="21" t="s">
        <v>17</v>
      </c>
      <c r="E161" s="25">
        <v>1881.6154679658096</v>
      </c>
      <c r="F161" s="91"/>
    </row>
    <row r="162" spans="1:6" ht="12">
      <c r="A162" s="90"/>
      <c r="B162" s="65" t="s">
        <v>277</v>
      </c>
      <c r="C162" s="28" t="s">
        <v>278</v>
      </c>
      <c r="D162" s="21" t="s">
        <v>14</v>
      </c>
      <c r="E162" s="29">
        <v>425.7425757054589</v>
      </c>
      <c r="F162" s="91"/>
    </row>
    <row r="163" spans="1:6" ht="12">
      <c r="A163" s="90"/>
      <c r="B163" s="19" t="s">
        <v>279</v>
      </c>
      <c r="C163" s="55" t="s">
        <v>280</v>
      </c>
      <c r="D163" s="21" t="s">
        <v>17</v>
      </c>
      <c r="E163" s="25">
        <v>310.45635726391527</v>
      </c>
      <c r="F163" s="91"/>
    </row>
    <row r="164" spans="1:6" ht="12">
      <c r="A164" s="90"/>
      <c r="B164" s="64" t="s">
        <v>130</v>
      </c>
      <c r="C164" s="60" t="s">
        <v>131</v>
      </c>
      <c r="D164" s="21" t="s">
        <v>17</v>
      </c>
      <c r="E164" s="29">
        <v>877.0841307640083</v>
      </c>
      <c r="F164" s="91"/>
    </row>
    <row r="165" spans="1:6" ht="12">
      <c r="A165" s="90"/>
      <c r="B165" s="64" t="s">
        <v>253</v>
      </c>
      <c r="C165" s="60" t="s">
        <v>254</v>
      </c>
      <c r="D165" s="21" t="s">
        <v>17</v>
      </c>
      <c r="E165" s="29">
        <v>237.98762512207</v>
      </c>
      <c r="F165" s="91"/>
    </row>
    <row r="166" spans="1:6" ht="12">
      <c r="A166" s="90"/>
      <c r="B166" s="19" t="s">
        <v>281</v>
      </c>
      <c r="C166" s="55" t="s">
        <v>282</v>
      </c>
      <c r="D166" s="21" t="s">
        <v>17</v>
      </c>
      <c r="E166" s="25">
        <v>127.63597106933611</v>
      </c>
      <c r="F166" s="91"/>
    </row>
    <row r="167" spans="1:6" ht="12">
      <c r="A167" s="90"/>
      <c r="B167" s="23" t="s">
        <v>283</v>
      </c>
      <c r="C167" s="24" t="s">
        <v>284</v>
      </c>
      <c r="D167" s="21" t="s">
        <v>14</v>
      </c>
      <c r="E167" s="25">
        <v>21.1084518432617</v>
      </c>
      <c r="F167" s="91"/>
    </row>
    <row r="168" spans="1:6" ht="12">
      <c r="A168" s="90"/>
      <c r="B168" s="23" t="s">
        <v>12</v>
      </c>
      <c r="C168" s="24" t="s">
        <v>13</v>
      </c>
      <c r="D168" s="21" t="s">
        <v>14</v>
      </c>
      <c r="E168" s="25">
        <v>336.9098472595214</v>
      </c>
      <c r="F168" s="91"/>
    </row>
    <row r="169" spans="1:6" ht="12">
      <c r="A169" s="90"/>
      <c r="B169" s="23" t="s">
        <v>132</v>
      </c>
      <c r="C169" s="24" t="s">
        <v>133</v>
      </c>
      <c r="D169" s="21" t="s">
        <v>36</v>
      </c>
      <c r="E169" s="25">
        <v>1921.5551721043087</v>
      </c>
      <c r="F169" s="91"/>
    </row>
    <row r="170" spans="1:6" ht="12">
      <c r="A170" s="90"/>
      <c r="B170" s="43" t="s">
        <v>285</v>
      </c>
      <c r="C170" s="24" t="s">
        <v>286</v>
      </c>
      <c r="D170" s="21" t="s">
        <v>14</v>
      </c>
      <c r="E170" s="25">
        <v>7523.280727411978</v>
      </c>
      <c r="F170" s="91"/>
    </row>
    <row r="171" spans="1:6" ht="12">
      <c r="A171" s="90"/>
      <c r="B171" s="23" t="s">
        <v>287</v>
      </c>
      <c r="C171" s="24" t="s">
        <v>288</v>
      </c>
      <c r="D171" s="21" t="s">
        <v>36</v>
      </c>
      <c r="E171" s="25">
        <v>242.75988170993534</v>
      </c>
      <c r="F171" s="91"/>
    </row>
    <row r="172" spans="1:6" ht="12">
      <c r="A172" s="90"/>
      <c r="B172" s="23" t="s">
        <v>60</v>
      </c>
      <c r="C172" s="24" t="s">
        <v>61</v>
      </c>
      <c r="D172" s="58" t="s">
        <v>14</v>
      </c>
      <c r="E172" s="25">
        <v>229.10828108390393</v>
      </c>
      <c r="F172" s="91"/>
    </row>
    <row r="173" spans="1:7" ht="19.5" customHeight="1">
      <c r="A173" s="69"/>
      <c r="B173" s="34"/>
      <c r="C173" s="35" t="s">
        <v>41</v>
      </c>
      <c r="D173" s="70"/>
      <c r="E173" s="37">
        <f>SUM(E154:E172)</f>
        <v>18132.294347370957</v>
      </c>
      <c r="F173" s="38">
        <f>E173/208304.86</f>
        <v>0.08704690974262894</v>
      </c>
      <c r="G173" s="71"/>
    </row>
    <row r="174" spans="1:6" ht="19.5" customHeight="1">
      <c r="A174" s="72"/>
      <c r="B174" s="73"/>
      <c r="C174" s="74" t="s">
        <v>289</v>
      </c>
      <c r="D174" s="75"/>
      <c r="E174" s="76">
        <v>289954.216790928</v>
      </c>
      <c r="F174" s="77">
        <f>E174/(2539636.08)</f>
        <v>0.11417156145888743</v>
      </c>
    </row>
    <row r="175" spans="1:6" s="81" customFormat="1" ht="12.75">
      <c r="A175" s="78"/>
      <c r="B175" s="78"/>
      <c r="C175" s="79"/>
      <c r="D175" s="80"/>
      <c r="E175" s="80"/>
      <c r="F175" s="80"/>
    </row>
    <row r="176" spans="1:6" ht="12">
      <c r="A176" s="82" t="s">
        <v>290</v>
      </c>
      <c r="B176" s="82" t="s">
        <v>291</v>
      </c>
      <c r="C176" s="83"/>
      <c r="D176" s="84"/>
      <c r="E176" s="1"/>
      <c r="F176" s="1"/>
    </row>
    <row r="177" spans="1:6" s="81" customFormat="1" ht="12.75">
      <c r="A177" s="82"/>
      <c r="B177" s="82" t="s">
        <v>292</v>
      </c>
      <c r="C177" s="83"/>
      <c r="D177" s="80"/>
      <c r="E177" s="80"/>
      <c r="F177" s="80"/>
    </row>
    <row r="178" spans="1:3" ht="12">
      <c r="A178" s="82"/>
      <c r="B178" s="82" t="s">
        <v>293</v>
      </c>
      <c r="C178" s="83"/>
    </row>
    <row r="179" spans="1:3" ht="12">
      <c r="A179" s="82"/>
      <c r="B179" s="82" t="s">
        <v>294</v>
      </c>
      <c r="C179" s="83"/>
    </row>
    <row r="180" spans="1:3" ht="12.75">
      <c r="A180" s="78"/>
      <c r="B180" s="78"/>
      <c r="C180" s="79"/>
    </row>
    <row r="181" spans="1:3" ht="12.75">
      <c r="A181" s="85" t="s">
        <v>299</v>
      </c>
      <c r="B181" s="86"/>
      <c r="C181" s="87"/>
    </row>
  </sheetData>
  <sheetProtection selectLockedCells="1" selectUnlockedCells="1"/>
  <mergeCells count="22">
    <mergeCell ref="A8:F8"/>
    <mergeCell ref="A10:F10"/>
    <mergeCell ref="A13:A25"/>
    <mergeCell ref="F13:F25"/>
    <mergeCell ref="A2:F2"/>
    <mergeCell ref="A4:F4"/>
    <mergeCell ref="A5:F5"/>
    <mergeCell ref="A7:F7"/>
    <mergeCell ref="A41:A70"/>
    <mergeCell ref="F41:F70"/>
    <mergeCell ref="A72:A82"/>
    <mergeCell ref="F72:F82"/>
    <mergeCell ref="A27:A31"/>
    <mergeCell ref="F27:F31"/>
    <mergeCell ref="A33:A39"/>
    <mergeCell ref="F33:F39"/>
    <mergeCell ref="A154:A172"/>
    <mergeCell ref="F154:F172"/>
    <mergeCell ref="A84:A143"/>
    <mergeCell ref="F84:F143"/>
    <mergeCell ref="A145:A151"/>
    <mergeCell ref="F145:F151"/>
  </mergeCells>
  <printOptions/>
  <pageMargins left="0.7875" right="0.7875" top="0.4097222222222222" bottom="0.8701388888888888" header="0.5118055555555555" footer="0.5118055555555555"/>
  <pageSetup fitToHeight="0" fitToWidth="1" horizontalDpi="300" verticalDpi="300" orientation="portrait" paperSize="9" scale="64" r:id="rId2"/>
  <headerFooter alignWithMargins="0">
    <oddFooter>&amp;CREGIONE PIEMONTE
SISTEMA REGIONALE DELLE AREE PROTETTE
Pagina &amp;P di &amp;N</oddFooter>
  </headerFooter>
  <rowBreaks count="2" manualBreakCount="2">
    <brk id="71" max="255" man="1"/>
    <brk id="1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>DEANDREA Gabriella 1650</cp:lastModifiedBy>
  <cp:lastPrinted>2021-01-29T10:32:36Z</cp:lastPrinted>
  <dcterms:modified xsi:type="dcterms:W3CDTF">2022-02-07T11:26:36Z</dcterms:modified>
  <cp:category/>
  <cp:version/>
  <cp:contentType/>
  <cp:contentStatus/>
</cp:coreProperties>
</file>