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10" windowHeight="8190" tabRatio="500" activeTab="0"/>
  </bookViews>
  <sheets>
    <sheet name="aree AAPP" sheetId="1" r:id="rId1"/>
    <sheet name="ZS e AC " sheetId="2" r:id="rId2"/>
  </sheets>
  <definedNames>
    <definedName name="_xlfn__FV">NA()</definedName>
    <definedName name="_xlfn_ANCHORARRAY">NA()</definedName>
    <definedName name="_xlnm.Print_Area" localSheetId="0">'aree AAPP'!$A$1:$I$418</definedName>
    <definedName name="_xlnm.Print_Area" localSheetId="1">'ZS e AC '!$A$1:$H$223</definedName>
    <definedName name="Excel_BuiltIn__FilterDatabase" localSheetId="0">'aree AAPP'!$A$11:$I$415</definedName>
    <definedName name="Excel_BuiltIn_Print_Area" localSheetId="0">'aree AAPP'!$A$1:$I$418</definedName>
    <definedName name="_xlnm.Print_Titles" localSheetId="0">'aree AAPP'!$11:$11</definedName>
    <definedName name="_xlnm.Print_Titles" localSheetId="1">'ZS e AC '!$11:$11</definedName>
  </definedNames>
  <calcPr fullCalcOnLoad="1"/>
</workbook>
</file>

<file path=xl/sharedStrings.xml><?xml version="1.0" encoding="utf-8"?>
<sst xmlns="http://schemas.openxmlformats.org/spreadsheetml/2006/main" count="2421" uniqueCount="1086">
  <si>
    <t>SISTEMA REGIONALE DELLE AREE PROTETTE</t>
  </si>
  <si>
    <r>
      <rPr>
        <b/>
        <i/>
        <sz val="12"/>
        <rFont val="Arial"/>
        <family val="0"/>
      </rPr>
      <t xml:space="preserve">Legge regionale 29 luglio 2009, n. 19 </t>
    </r>
    <r>
      <rPr>
        <i/>
        <sz val="12"/>
        <rFont val="Arial"/>
        <family val="0"/>
      </rPr>
      <t>(e s.m.i.)</t>
    </r>
  </si>
  <si>
    <t>AREE PROTETTE</t>
  </si>
  <si>
    <t>Dati comunali organizzati per Area Protetta</t>
  </si>
  <si>
    <t>PROVINCIA</t>
  </si>
  <si>
    <t>CODICE PARCO</t>
  </si>
  <si>
    <t xml:space="preserve">NOME AREA PROTETTA </t>
  </si>
  <si>
    <t xml:space="preserve">TIPOLOGIA AREA PROTETTA </t>
  </si>
  <si>
    <t>ENTE DI GESTIONE</t>
  </si>
  <si>
    <t>TOPONIMO COMUNE</t>
  </si>
  <si>
    <t>PROV.</t>
  </si>
  <si>
    <t>CODICE ISTAT</t>
  </si>
  <si>
    <t>ETTARI IN AREA PROTETTA</t>
  </si>
  <si>
    <t>ALESSANDRIA</t>
  </si>
  <si>
    <t>Parco naturale del Po piemontese</t>
  </si>
  <si>
    <t>Parco Naturale</t>
  </si>
  <si>
    <t>ENTE DI GESTIONE DEL PARCO DEL PO PIEMONTESE</t>
  </si>
  <si>
    <t>Bassignana</t>
  </si>
  <si>
    <t>AL</t>
  </si>
  <si>
    <t>006013</t>
  </si>
  <si>
    <t>Bozzole</t>
  </si>
  <si>
    <t>006023</t>
  </si>
  <si>
    <t>Camino</t>
  </si>
  <si>
    <t>006039</t>
  </si>
  <si>
    <t>Casale Monferrato</t>
  </si>
  <si>
    <t>006028</t>
  </si>
  <si>
    <t>Coniolo</t>
  </si>
  <si>
    <t>006073</t>
  </si>
  <si>
    <t>Frassineto Po</t>
  </si>
  <si>
    <t>006061</t>
  </si>
  <si>
    <t>Gabiano</t>
  </si>
  <si>
    <t>006099</t>
  </si>
  <si>
    <t>Isola Sant'Antonio</t>
  </si>
  <si>
    <t>006078</t>
  </si>
  <si>
    <t>Moncestino</t>
  </si>
  <si>
    <t>006069</t>
  </si>
  <si>
    <t>Morano sul Po</t>
  </si>
  <si>
    <t>006109</t>
  </si>
  <si>
    <t>Pecetto di Valenza</t>
  </si>
  <si>
    <t>006128</t>
  </si>
  <si>
    <t>Pontestura</t>
  </si>
  <si>
    <t>006133</t>
  </si>
  <si>
    <t>Valenza</t>
  </si>
  <si>
    <t>006177</t>
  </si>
  <si>
    <t>Valmacca</t>
  </si>
  <si>
    <t>006192</t>
  </si>
  <si>
    <t>Alluvioni Piovera</t>
  </si>
  <si>
    <t>006179</t>
  </si>
  <si>
    <t>Totale Parco naturale del Po piemontese</t>
  </si>
  <si>
    <t>EUAP0210</t>
  </si>
  <si>
    <t>Sacro Monte di Crea</t>
  </si>
  <si>
    <t>Riserva Speciale</t>
  </si>
  <si>
    <t>ENTE DI GESTIONE DEI SACRI MONTI</t>
  </si>
  <si>
    <t>Ponzano Monferrato</t>
  </si>
  <si>
    <t>006135</t>
  </si>
  <si>
    <t>Serralunga di Crea</t>
  </si>
  <si>
    <t>006159</t>
  </si>
  <si>
    <t>Totale  Parco Naturale del Sacro Monte di Crea</t>
  </si>
  <si>
    <t>EUAP0219</t>
  </si>
  <si>
    <t>Capanne di Marcarolo</t>
  </si>
  <si>
    <t>ENTE DI GESTIONE DELLE AREE PROTETTE DELL'APPENNINO PIEMONTESE</t>
  </si>
  <si>
    <t>Bosio</t>
  </si>
  <si>
    <t>006022</t>
  </si>
  <si>
    <t>Casaleggio Boiro</t>
  </si>
  <si>
    <t>006038</t>
  </si>
  <si>
    <t>Lerma</t>
  </si>
  <si>
    <t>006088</t>
  </si>
  <si>
    <t>Mornese</t>
  </si>
  <si>
    <t>006111</t>
  </si>
  <si>
    <t>Tagliolo Monferrato</t>
  </si>
  <si>
    <t>006169</t>
  </si>
  <si>
    <t>Voltaggio</t>
  </si>
  <si>
    <t>006190</t>
  </si>
  <si>
    <t>Totale  Parco Naturale Capanne di Marcarolo</t>
  </si>
  <si>
    <t>Castelnuovo Scrivia</t>
  </si>
  <si>
    <t xml:space="preserve">Riserva Naturale </t>
  </si>
  <si>
    <t>006053</t>
  </si>
  <si>
    <t>Totale Riserva Naturale di Castelnuovo Scrivia</t>
  </si>
  <si>
    <t>EUAP0362</t>
  </si>
  <si>
    <t>Torrente Orba</t>
  </si>
  <si>
    <t>ENTE DI GESTIONE DELPARCO DEL PO PIEMONTESE</t>
  </si>
  <si>
    <t>Bosco Marengo</t>
  </si>
  <si>
    <t>006021</t>
  </si>
  <si>
    <t>Torrente Orba (Garzaia di Bosco Marengo)</t>
  </si>
  <si>
    <t>Riserva Naturale Speciale</t>
  </si>
  <si>
    <t>ENTE DI GESTIONE F. FLUVIALE DEL PO - TRATTO VERC. E ALESSANDR.</t>
  </si>
  <si>
    <t>Capriata d'Orba</t>
  </si>
  <si>
    <t>006029</t>
  </si>
  <si>
    <t>Casal Cermelli</t>
  </si>
  <si>
    <t>006037</t>
  </si>
  <si>
    <t>Predosa</t>
  </si>
  <si>
    <t>006140</t>
  </si>
  <si>
    <t xml:space="preserve">Totale Riserva Naturale Torrente Orba </t>
  </si>
  <si>
    <t>Neirone</t>
  </si>
  <si>
    <t>Gavi</t>
  </si>
  <si>
    <t>006081</t>
  </si>
  <si>
    <t xml:space="preserve">Totale Riserva Naturale del Neirone </t>
  </si>
  <si>
    <t>Alta Val Borbera</t>
  </si>
  <si>
    <t xml:space="preserve">Parco Naturale </t>
  </si>
  <si>
    <t>Carrega Ligure</t>
  </si>
  <si>
    <t>006034</t>
  </si>
  <si>
    <t>Mongiardino Ligure</t>
  </si>
  <si>
    <t>006100</t>
  </si>
  <si>
    <t>Totale Riserva Naturale di Bric Montariolo</t>
  </si>
  <si>
    <t>ASTI</t>
  </si>
  <si>
    <t>EUAP0221</t>
  </si>
  <si>
    <t>Rocchetta Tanaro</t>
  </si>
  <si>
    <t>ENTE DI GESTIONE DEL PARCO PALEONTOLOGICO ASTIGIANO</t>
  </si>
  <si>
    <t>AT</t>
  </si>
  <si>
    <t>005096</t>
  </si>
  <si>
    <t>Totale Parco Naturale di Rocchetta Tanaro</t>
  </si>
  <si>
    <t>EUAP0345</t>
  </si>
  <si>
    <t>Valleandona, Val Botto e Val Grande</t>
  </si>
  <si>
    <t>005005</t>
  </si>
  <si>
    <t>Camerano Casasco</t>
  </si>
  <si>
    <t>005016</t>
  </si>
  <si>
    <t>Cinaglio</t>
  </si>
  <si>
    <t>005039</t>
  </si>
  <si>
    <t>Settime</t>
  </si>
  <si>
    <t>005106</t>
  </si>
  <si>
    <t>Totale Riserva Naturale di Valleandona, Val Botto e Val Grande</t>
  </si>
  <si>
    <t>Paludo e Rivi di Moasca</t>
  </si>
  <si>
    <t>Agliano Terme</t>
  </si>
  <si>
    <t>005001</t>
  </si>
  <si>
    <t>ENTE DI GESTIONE DEI PARCHI E DELLE RISERVE NATURALI ASTIGIANE</t>
  </si>
  <si>
    <t>Calosso</t>
  </si>
  <si>
    <t>005015</t>
  </si>
  <si>
    <t>Costigliole d'Asti</t>
  </si>
  <si>
    <t>Moasca</t>
  </si>
  <si>
    <t>005063</t>
  </si>
  <si>
    <t>Totale Riserva Naturale Paludo e Rivi di Moasca</t>
  </si>
  <si>
    <t>Rio Bragna</t>
  </si>
  <si>
    <t>005050</t>
  </si>
  <si>
    <t>Isola d'Asti</t>
  </si>
  <si>
    <t>005059</t>
  </si>
  <si>
    <t>Totale Riserva Naturale del Rio Bragna</t>
  </si>
  <si>
    <t>Rocche di Antignano</t>
  </si>
  <si>
    <t>Antignano</t>
  </si>
  <si>
    <t>005003</t>
  </si>
  <si>
    <t>Totale Riserva Naturale delle Rocche di Antignano</t>
  </si>
  <si>
    <t>Stagni di Belangero</t>
  </si>
  <si>
    <t>Asti</t>
  </si>
  <si>
    <t>Revigliasco d'Asti</t>
  </si>
  <si>
    <t>005090</t>
  </si>
  <si>
    <t>Totale Riserva Naturale degli Stagni di Belangero</t>
  </si>
  <si>
    <t>EUAP0369</t>
  </si>
  <si>
    <t>Val Sarmassa</t>
  </si>
  <si>
    <t>Incisa Scapaccino</t>
  </si>
  <si>
    <t>005058</t>
  </si>
  <si>
    <t>Vaglio Serra</t>
  </si>
  <si>
    <t>005111</t>
  </si>
  <si>
    <t>Vinchio</t>
  </si>
  <si>
    <t>005120</t>
  </si>
  <si>
    <t>Totale Riserva Naturale della Val Sarmassa</t>
  </si>
  <si>
    <t>BIELLA</t>
  </si>
  <si>
    <t>EUAP0367</t>
  </si>
  <si>
    <t>La Bessa</t>
  </si>
  <si>
    <t>Riserva  Naturale</t>
  </si>
  <si>
    <t xml:space="preserve">ENTE DI GESTIONE DELLE AREE PROTETTE                  DEL TICINO E DEL LAGO MAGGIORE </t>
  </si>
  <si>
    <t>Borriana</t>
  </si>
  <si>
    <t>BI</t>
  </si>
  <si>
    <t>096006</t>
  </si>
  <si>
    <t>Cerrione</t>
  </si>
  <si>
    <t>096018</t>
  </si>
  <si>
    <t>Mongrando</t>
  </si>
  <si>
    <t>096035</t>
  </si>
  <si>
    <t>Zubiena</t>
  </si>
  <si>
    <t>096082</t>
  </si>
  <si>
    <t>Totale Riserva della Speciale La Bessa</t>
  </si>
  <si>
    <t>EUAP1060</t>
  </si>
  <si>
    <t xml:space="preserve">Brich Zumaglia </t>
  </si>
  <si>
    <t>COMUNITA' MONTANA VALLE CERVO - LA BURSCH</t>
  </si>
  <si>
    <t>Ronco Biellese</t>
  </si>
  <si>
    <t>096053</t>
  </si>
  <si>
    <t>Brich di Zumaglia e Mont Preve`</t>
  </si>
  <si>
    <t>Area Attrezzata</t>
  </si>
  <si>
    <t>Zumaglia</t>
  </si>
  <si>
    <t>096083</t>
  </si>
  <si>
    <t xml:space="preserve">Totale Riserva naturale del Brich Zumaglia </t>
  </si>
  <si>
    <t>EUAP0882</t>
  </si>
  <si>
    <t>Sacro Monte di Oropa</t>
  </si>
  <si>
    <t>096004</t>
  </si>
  <si>
    <t>Totale Riserva Speciale del Sacro Monte di Oropa</t>
  </si>
  <si>
    <t>EUAP0356</t>
  </si>
  <si>
    <t>Parco Burcina - Felice Piacenza</t>
  </si>
  <si>
    <t xml:space="preserve">ENTE DI GESTIONE DELLE AREE PROTETTE DEL TICINO E DEL LAGO MAGGIORE </t>
  </si>
  <si>
    <t>ENTE DI GESTIONE RIS. NAT. SP. PARCO BURCINA - FELICE PIACENZA -</t>
  </si>
  <si>
    <t>Pollone</t>
  </si>
  <si>
    <t>096046</t>
  </si>
  <si>
    <t>Totale Riserva Naturale del Parco Burcina - Felice Piacenza</t>
  </si>
  <si>
    <t>EUAP0349</t>
  </si>
  <si>
    <t xml:space="preserve">Baragge </t>
  </si>
  <si>
    <t>Benna</t>
  </si>
  <si>
    <t>096003</t>
  </si>
  <si>
    <t>Riserva Naturale Orientata</t>
  </si>
  <si>
    <t>Brusnengo</t>
  </si>
  <si>
    <t>096007</t>
  </si>
  <si>
    <t>Candelo</t>
  </si>
  <si>
    <t>096012</t>
  </si>
  <si>
    <t>Castelletto Cervo</t>
  </si>
  <si>
    <t>096015</t>
  </si>
  <si>
    <t>Cavaglio d'Agogna</t>
  </si>
  <si>
    <t>NO</t>
  </si>
  <si>
    <t>003045</t>
  </si>
  <si>
    <t>Cavallirio</t>
  </si>
  <si>
    <t>003047</t>
  </si>
  <si>
    <t>Cossato</t>
  </si>
  <si>
    <t>096020</t>
  </si>
  <si>
    <t>Cureggio</t>
  </si>
  <si>
    <t>003058</t>
  </si>
  <si>
    <t>Fontaneto d'Agogna</t>
  </si>
  <si>
    <t>003066</t>
  </si>
  <si>
    <t>Gattinara</t>
  </si>
  <si>
    <t>VC</t>
  </si>
  <si>
    <t>002061</t>
  </si>
  <si>
    <t>Ghemme</t>
  </si>
  <si>
    <t>003073</t>
  </si>
  <si>
    <t>Lenta</t>
  </si>
  <si>
    <t>002068</t>
  </si>
  <si>
    <t>Lozzolo</t>
  </si>
  <si>
    <t>002072</t>
  </si>
  <si>
    <t>Massazza</t>
  </si>
  <si>
    <t>096031</t>
  </si>
  <si>
    <t>Masserano</t>
  </si>
  <si>
    <t>096032</t>
  </si>
  <si>
    <t>Mottalciata</t>
  </si>
  <si>
    <t>096037</t>
  </si>
  <si>
    <t>Roasio</t>
  </si>
  <si>
    <t>002116</t>
  </si>
  <si>
    <t>Romagnano Sesia</t>
  </si>
  <si>
    <t>003130</t>
  </si>
  <si>
    <t>Rovasenda</t>
  </si>
  <si>
    <t>002122</t>
  </si>
  <si>
    <t>Salussola</t>
  </si>
  <si>
    <t>096058</t>
  </si>
  <si>
    <t>Verrone</t>
  </si>
  <si>
    <t>096076</t>
  </si>
  <si>
    <t>Villanova Biellese</t>
  </si>
  <si>
    <t>096079</t>
  </si>
  <si>
    <t>Totale Riserva Naturale delle Baragge</t>
  </si>
  <si>
    <t>Spina Verde</t>
  </si>
  <si>
    <t>Occhieppo Inferiore</t>
  </si>
  <si>
    <t>096040</t>
  </si>
  <si>
    <t>Totale Riserva Naturale Spina Verde</t>
  </si>
  <si>
    <t>CUNEO</t>
  </si>
  <si>
    <t>EUAP0214</t>
  </si>
  <si>
    <t>Marguareis</t>
  </si>
  <si>
    <t>ENTE DI GESTIONE DELE AREE PROTETTE DELLE ALPI MARITTIME</t>
  </si>
  <si>
    <t>Briga Alta</t>
  </si>
  <si>
    <t>CN</t>
  </si>
  <si>
    <t>004031</t>
  </si>
  <si>
    <t>Chiusa di Pesio</t>
  </si>
  <si>
    <t>004068</t>
  </si>
  <si>
    <t>ENTE DI GESTIONE DEI PARCHI E DELLE RISERVE NATURALI CUNEESI</t>
  </si>
  <si>
    <t>Ormea</t>
  </si>
  <si>
    <t>004155</t>
  </si>
  <si>
    <t>Totale Parco Naturale  del Marguareis</t>
  </si>
  <si>
    <t>EUAP0352</t>
  </si>
  <si>
    <t>Ciciu del Villar</t>
  </si>
  <si>
    <t>Villar San Costanzo</t>
  </si>
  <si>
    <t>004247</t>
  </si>
  <si>
    <t>Totale Riserva Naturale Ciciu del Villar</t>
  </si>
  <si>
    <t>EUAP0363</t>
  </si>
  <si>
    <t>Benevagienna</t>
  </si>
  <si>
    <t>Riserva Naturale</t>
  </si>
  <si>
    <t>Bene Vagienna</t>
  </si>
  <si>
    <t>004019</t>
  </si>
  <si>
    <t>Totale Riserva Naturale di Benevagienna</t>
  </si>
  <si>
    <t>EUAP0365</t>
  </si>
  <si>
    <t>Crava-Morozzo</t>
  </si>
  <si>
    <t>Mondovi'</t>
  </si>
  <si>
    <t>004130</t>
  </si>
  <si>
    <t>Oasi di Crava-Morozzo</t>
  </si>
  <si>
    <t>Morozzo</t>
  </si>
  <si>
    <t>004144</t>
  </si>
  <si>
    <t>Rocca de' Baldi</t>
  </si>
  <si>
    <t>004189</t>
  </si>
  <si>
    <t>Totale Riserva Naturale di Crava-Morozzo</t>
  </si>
  <si>
    <t>EUAP0370</t>
  </si>
  <si>
    <t>Sorgenti del Belbo</t>
  </si>
  <si>
    <t>Camerana</t>
  </si>
  <si>
    <t>004035</t>
  </si>
  <si>
    <t>Montezemolo</t>
  </si>
  <si>
    <t>004141</t>
  </si>
  <si>
    <t>Saliceto</t>
  </si>
  <si>
    <t>004201</t>
  </si>
  <si>
    <t>Totale Riserva Naturale delle Sorgenti del Belbo</t>
  </si>
  <si>
    <t>Grotte di Bossea</t>
  </si>
  <si>
    <t>Frabosa soprana</t>
  </si>
  <si>
    <t>004090</t>
  </si>
  <si>
    <t>Totale Riserva Naturale delle Grotte di Bossea</t>
  </si>
  <si>
    <t>EUAP1057</t>
  </si>
  <si>
    <t>Alpi Marittime</t>
  </si>
  <si>
    <t>Aisone</t>
  </si>
  <si>
    <t>004002</t>
  </si>
  <si>
    <t>Entracque</t>
  </si>
  <si>
    <t>004084</t>
  </si>
  <si>
    <t>Roaschia</t>
  </si>
  <si>
    <t>004183</t>
  </si>
  <si>
    <t>ENTE DI GESTIONE DEL PARCO NATURALE DELLE ALPI MARITTIME</t>
  </si>
  <si>
    <t>Valdieri</t>
  </si>
  <si>
    <t>004233</t>
  </si>
  <si>
    <t>Vernante</t>
  </si>
  <si>
    <t>004239</t>
  </si>
  <si>
    <t>Totale Parco Naturale  delle Alpi Marittime</t>
  </si>
  <si>
    <t>EUAP0357</t>
  </si>
  <si>
    <t>Rocca San Giovanni - Saben</t>
  </si>
  <si>
    <t>Totale Riserva Naturale  di Rocca San Giovanni - Saben</t>
  </si>
  <si>
    <t>Grotte del Bandito</t>
  </si>
  <si>
    <t>Totale Riserva Naturale  delle Grotte del Bandito</t>
  </si>
  <si>
    <t>Grotta di Rio Martino</t>
  </si>
  <si>
    <t>ENTE DI GESTIONE DELLE AREE PROTETTE DEL MONVISO</t>
  </si>
  <si>
    <t>Crissolo</t>
  </si>
  <si>
    <t>004077</t>
  </si>
  <si>
    <t>Totale Riserva Naturale Grotta di Rio Martino</t>
  </si>
  <si>
    <t>EUAP0458</t>
  </si>
  <si>
    <t>Paesana</t>
  </si>
  <si>
    <t>004157</t>
  </si>
  <si>
    <t>Totale Riserva Naturale di  Paesana</t>
  </si>
  <si>
    <t>Paracollo, Ponte pesci vivi</t>
  </si>
  <si>
    <t>Revello</t>
  </si>
  <si>
    <t>004180</t>
  </si>
  <si>
    <t>ENTE DI GESTIONE F. FLUVIALE DEL PO TRATTO CUNEESE</t>
  </si>
  <si>
    <t>Saluzzo</t>
  </si>
  <si>
    <t>004203</t>
  </si>
  <si>
    <t>Totale Riserva Naturale di Paracollo, Ponte pesci vivi</t>
  </si>
  <si>
    <t>confluenza del Bronda</t>
  </si>
  <si>
    <t>Totale Riserva Naturale della confluenza del Bronda</t>
  </si>
  <si>
    <t>Monviso</t>
  </si>
  <si>
    <t xml:space="preserve">ENTE DI GESTIONE DELLE AREE PROTETTE DEL MONVISO </t>
  </si>
  <si>
    <t>Casteldelfino</t>
  </si>
  <si>
    <t>004047</t>
  </si>
  <si>
    <t>Oncino</t>
  </si>
  <si>
    <t>004154</t>
  </si>
  <si>
    <t>Ostana</t>
  </si>
  <si>
    <t>004156</t>
  </si>
  <si>
    <t>Pontechianale</t>
  </si>
  <si>
    <t>004172</t>
  </si>
  <si>
    <t>Totale Parco Naturale del Monviso</t>
  </si>
  <si>
    <t>Bosco del Merlino</t>
  </si>
  <si>
    <t>Caramagna Piemonte</t>
  </si>
  <si>
    <t>004041</t>
  </si>
  <si>
    <t>Totale Riserva naturale del Bosco del Merlino</t>
  </si>
  <si>
    <t>Grotte di Aisone</t>
  </si>
  <si>
    <t>Totale Riserva naturale delle Grotte di Aisone</t>
  </si>
  <si>
    <t>EUAP1200</t>
  </si>
  <si>
    <t>Gesso e Stura</t>
  </si>
  <si>
    <t>Parco naturale</t>
  </si>
  <si>
    <t>COMUNE DI CUNEO</t>
  </si>
  <si>
    <t>Borgo San Dalmazzo</t>
  </si>
  <si>
    <t>004025</t>
  </si>
  <si>
    <t>Boves</t>
  </si>
  <si>
    <t>004028</t>
  </si>
  <si>
    <t>Castelletto Stura</t>
  </si>
  <si>
    <t>004049</t>
  </si>
  <si>
    <t>Centallo</t>
  </si>
  <si>
    <t>004061</t>
  </si>
  <si>
    <t>Cervasca</t>
  </si>
  <si>
    <t>004064</t>
  </si>
  <si>
    <t>004078</t>
  </si>
  <si>
    <t>Fossano</t>
  </si>
  <si>
    <t>004089</t>
  </si>
  <si>
    <t>Roccasparvera</t>
  </si>
  <si>
    <t>004191</t>
  </si>
  <si>
    <t>Sant'Albano Stura</t>
  </si>
  <si>
    <t>004211</t>
  </si>
  <si>
    <t>Vignolo</t>
  </si>
  <si>
    <t>004243</t>
  </si>
  <si>
    <t>Totale Riserva Naturale Gesso e Stura</t>
  </si>
  <si>
    <t>NOVARA</t>
  </si>
  <si>
    <t>EUAP0206</t>
  </si>
  <si>
    <t>Lagoni di Mercurago</t>
  </si>
  <si>
    <t>Arona</t>
  </si>
  <si>
    <t>003008</t>
  </si>
  <si>
    <t>Comignago</t>
  </si>
  <si>
    <t>003052</t>
  </si>
  <si>
    <t>Dormelletto</t>
  </si>
  <si>
    <t>003062</t>
  </si>
  <si>
    <t>Oleggio Castello</t>
  </si>
  <si>
    <t>003109</t>
  </si>
  <si>
    <t>Totale Parco Naturale dei Lagoni di Mercurago</t>
  </si>
  <si>
    <t>EUAP0351</t>
  </si>
  <si>
    <t>Canneti di Dormelletto</t>
  </si>
  <si>
    <t>Totale Riserva Naturale dei Canneti di Dormelletto</t>
  </si>
  <si>
    <t>EUAP1197</t>
  </si>
  <si>
    <t>Bosco Solivo</t>
  </si>
  <si>
    <t>Borgo Ticino</t>
  </si>
  <si>
    <t>003025</t>
  </si>
  <si>
    <t>Totale Riserva Naturale di Bosco Solivo</t>
  </si>
  <si>
    <t>EUAP0218</t>
  </si>
  <si>
    <t>Ticino</t>
  </si>
  <si>
    <t>ENTE DI GESTIONE DELLE AREE PROTETTE DEL TICINO E DEL LAGO MAGGIORE</t>
  </si>
  <si>
    <t>Bellinzago Novarese</t>
  </si>
  <si>
    <t>003016</t>
  </si>
  <si>
    <t>Ente di Gestione Del Parco Naturale della Valle del Ticino</t>
  </si>
  <si>
    <t>Cameri</t>
  </si>
  <si>
    <t>003032</t>
  </si>
  <si>
    <t>Castelletto sopra Ticino</t>
  </si>
  <si>
    <t>003043</t>
  </si>
  <si>
    <t>Cerano</t>
  </si>
  <si>
    <t>003049</t>
  </si>
  <si>
    <t>Galliate</t>
  </si>
  <si>
    <t>003068</t>
  </si>
  <si>
    <t>Marano Ticino</t>
  </si>
  <si>
    <t>003091</t>
  </si>
  <si>
    <t>Oleggio</t>
  </si>
  <si>
    <t>003108</t>
  </si>
  <si>
    <t>Pombia</t>
  </si>
  <si>
    <t>003121</t>
  </si>
  <si>
    <t>Romentino</t>
  </si>
  <si>
    <t>003131</t>
  </si>
  <si>
    <t>Trecate</t>
  </si>
  <si>
    <t>003149</t>
  </si>
  <si>
    <t>Varallo Pombia</t>
  </si>
  <si>
    <t>003154</t>
  </si>
  <si>
    <t>Totale Parco Naturale del Ticino</t>
  </si>
  <si>
    <t>EUAP0360</t>
  </si>
  <si>
    <t>Sacro Monte di Orta</t>
  </si>
  <si>
    <t>Orta San Giulio</t>
  </si>
  <si>
    <t>003112</t>
  </si>
  <si>
    <t>Totale Riserva Speciale Sacro Monte di Orta</t>
  </si>
  <si>
    <t>EUAP0354</t>
  </si>
  <si>
    <t>Colle di Buccione</t>
  </si>
  <si>
    <t>Gozzano</t>
  </si>
  <si>
    <t>003076</t>
  </si>
  <si>
    <t>Totale Riserva Naturale del Colle di Buccione</t>
  </si>
  <si>
    <t>EUAP0355</t>
  </si>
  <si>
    <t>Monte Mesma</t>
  </si>
  <si>
    <t>Ameno</t>
  </si>
  <si>
    <t>003002</t>
  </si>
  <si>
    <t>Totale Riserva Naturale del Monte Mesma</t>
  </si>
  <si>
    <t>EUAP0350</t>
  </si>
  <si>
    <t>Palude di Casalbeltrame</t>
  </si>
  <si>
    <t>Biandrate</t>
  </si>
  <si>
    <t>003018</t>
  </si>
  <si>
    <t>ENTE DI GESTIONE L. SESIA, OLDEN., VILLARB., CASALBEL. CARISIO</t>
  </si>
  <si>
    <t>Casalbeltrame</t>
  </si>
  <si>
    <t>003037</t>
  </si>
  <si>
    <t>Casalino</t>
  </si>
  <si>
    <t>003040</t>
  </si>
  <si>
    <t>Totale  Riserva Naturale della Palide di Casalbeltrame</t>
  </si>
  <si>
    <t xml:space="preserve">                 TORINO                                                                                                                         TORINO                                                                                                               </t>
  </si>
  <si>
    <t>EUAP0205</t>
  </si>
  <si>
    <t>Laghi di Avigliana</t>
  </si>
  <si>
    <t>ENTE DI GESTIONE DELLE AREE PROTETTE DELLE ALPI COZIE</t>
  </si>
  <si>
    <t>Avigliana</t>
  </si>
  <si>
    <t>TO</t>
  </si>
  <si>
    <t>001013</t>
  </si>
  <si>
    <t>Totale Parco Naturale dei Laghi di Avigliana</t>
  </si>
  <si>
    <t>EUAP0208</t>
  </si>
  <si>
    <t>Gran Bosco di Salbertrand</t>
  </si>
  <si>
    <t>Chiomonte</t>
  </si>
  <si>
    <t>001080</t>
  </si>
  <si>
    <t>ENTE DI GESTIONE PARCO NATURALE DEL GRAN BOSCO DI SALBERTRAND</t>
  </si>
  <si>
    <t>Exilles</t>
  </si>
  <si>
    <t>001100</t>
  </si>
  <si>
    <t>Oulx</t>
  </si>
  <si>
    <t>001175</t>
  </si>
  <si>
    <t>Pragelato</t>
  </si>
  <si>
    <t>001201</t>
  </si>
  <si>
    <t>Salbertrand</t>
  </si>
  <si>
    <t>001232</t>
  </si>
  <si>
    <t>Sauze d'Oulx</t>
  </si>
  <si>
    <t>001259</t>
  </si>
  <si>
    <t>Usseaux</t>
  </si>
  <si>
    <t>001281</t>
  </si>
  <si>
    <t>Totale Parco Naturale del Gran Bosco di Salbertrand</t>
  </si>
  <si>
    <t>EUAP0217</t>
  </si>
  <si>
    <t>Val Troncea</t>
  </si>
  <si>
    <t>Totale Parco Naturale Val Troncea</t>
  </si>
  <si>
    <t>EUAP0223</t>
  </si>
  <si>
    <t>Orsiera-Rocciavrè</t>
  </si>
  <si>
    <t>Bussoleno</t>
  </si>
  <si>
    <t>001044</t>
  </si>
  <si>
    <t>ENTE DI GESTIONE ORSIERA ROCCIAVRE' E STAZ. LECCIO DI CHIANOCCO</t>
  </si>
  <si>
    <t>Coazze</t>
  </si>
  <si>
    <t>001089</t>
  </si>
  <si>
    <t>Fenestrelle</t>
  </si>
  <si>
    <t>001103</t>
  </si>
  <si>
    <t>Mattie</t>
  </si>
  <si>
    <t>001147</t>
  </si>
  <si>
    <t>Meana di Susa</t>
  </si>
  <si>
    <t>001149</t>
  </si>
  <si>
    <t>Roure</t>
  </si>
  <si>
    <t>001227</t>
  </si>
  <si>
    <t>San Giorio di Susa</t>
  </si>
  <si>
    <t>001245</t>
  </si>
  <si>
    <t>Villar Focchiardo</t>
  </si>
  <si>
    <t>001305</t>
  </si>
  <si>
    <t>Totale Parco Naturale Orsiera-Rocciavrè</t>
  </si>
  <si>
    <t>TORINO</t>
  </si>
  <si>
    <t>EUAP0366</t>
  </si>
  <si>
    <t>Orrido di Chianocco</t>
  </si>
  <si>
    <t>Chianocco</t>
  </si>
  <si>
    <t>001076</t>
  </si>
  <si>
    <t>Totale Riserva Naturale dell'Orrido di Chianocco</t>
  </si>
  <si>
    <t>EUAP1058</t>
  </si>
  <si>
    <t>Orrido di Foresto</t>
  </si>
  <si>
    <t>Susa</t>
  </si>
  <si>
    <t>001270</t>
  </si>
  <si>
    <t>Totale Riserva Naturale dell' Orrido di Foresto</t>
  </si>
  <si>
    <t>EUAP0215</t>
  </si>
  <si>
    <t>Collina di Superga</t>
  </si>
  <si>
    <t>Baldissero Torinese</t>
  </si>
  <si>
    <t>001018</t>
  </si>
  <si>
    <t>ENTE DI GESTIONE DELLE AREE PROTETTE DELLA COLLINA TORINESE</t>
  </si>
  <si>
    <t>Pino Torinese</t>
  </si>
  <si>
    <t>001192</t>
  </si>
  <si>
    <t>San Mauro Torinese</t>
  </si>
  <si>
    <t>001249</t>
  </si>
  <si>
    <t>001272</t>
  </si>
  <si>
    <t>Totale Parco Naturale della Collina di Superga</t>
  </si>
  <si>
    <t>EUAP0353</t>
  </si>
  <si>
    <t>Bosco del Vaj</t>
  </si>
  <si>
    <t>Castagneto Po</t>
  </si>
  <si>
    <t>001064</t>
  </si>
  <si>
    <t>Totale Riserva Naturale del Bosco del Vaj</t>
  </si>
  <si>
    <t>EUAP0222</t>
  </si>
  <si>
    <t>Stupinigi</t>
  </si>
  <si>
    <t>ENTE DI GESTIONE DELLE AREE PROTETTE DEI PARCHI REALI</t>
  </si>
  <si>
    <t>Candiolo</t>
  </si>
  <si>
    <t>001051</t>
  </si>
  <si>
    <t>ENTE DI GESTIONE DEL PARCO NATURALE DI STUPINIGI</t>
  </si>
  <si>
    <t>Nichelino</t>
  </si>
  <si>
    <t>001164</t>
  </si>
  <si>
    <t>Orbassano</t>
  </si>
  <si>
    <t>001171</t>
  </si>
  <si>
    <t>Totale Parco Naturale di Stupinigi</t>
  </si>
  <si>
    <t>EUAP0224</t>
  </si>
  <si>
    <t>La Mandria</t>
  </si>
  <si>
    <t>Borgaro Torinese</t>
  </si>
  <si>
    <t>001028</t>
  </si>
  <si>
    <t>ENTE DI GESTIONE DELLA MANDRIA E DEI PARCHI VALLI DI LANZO</t>
  </si>
  <si>
    <t>Caselle Torinese</t>
  </si>
  <si>
    <t>001063</t>
  </si>
  <si>
    <t>Cirie'</t>
  </si>
  <si>
    <t>001086</t>
  </si>
  <si>
    <t>Collegno</t>
  </si>
  <si>
    <t>001090</t>
  </si>
  <si>
    <t>Druento</t>
  </si>
  <si>
    <t>001099</t>
  </si>
  <si>
    <t>Fiano</t>
  </si>
  <si>
    <t>001104</t>
  </si>
  <si>
    <t>Givoletto</t>
  </si>
  <si>
    <t>001116</t>
  </si>
  <si>
    <t>La Cassa</t>
  </si>
  <si>
    <t>001126</t>
  </si>
  <si>
    <t>Pianezza</t>
  </si>
  <si>
    <t>001189</t>
  </si>
  <si>
    <t>Robassomero</t>
  </si>
  <si>
    <t>001220</t>
  </si>
  <si>
    <t>San Gillio</t>
  </si>
  <si>
    <t>001243</t>
  </si>
  <si>
    <t>San Maurizio Canavese</t>
  </si>
  <si>
    <t>001248</t>
  </si>
  <si>
    <t>Varisella</t>
  </si>
  <si>
    <t>001289</t>
  </si>
  <si>
    <t>Venaria Reale</t>
  </si>
  <si>
    <t>001292</t>
  </si>
  <si>
    <t>Totale Parco Naturale  La Mandria</t>
  </si>
  <si>
    <t>EUAP0347</t>
  </si>
  <si>
    <t>Madonna della Neve sul Monte Lera</t>
  </si>
  <si>
    <t>Riserva Naturale Integrata</t>
  </si>
  <si>
    <t>Totale Riserva Naturale della Madonna della Neve sul Monte Lera</t>
  </si>
  <si>
    <t>EUAP0455</t>
  </si>
  <si>
    <t>Ponte del Diavolo</t>
  </si>
  <si>
    <t>Lanzo Torinese</t>
  </si>
  <si>
    <t>001128</t>
  </si>
  <si>
    <t>TotaleRiserva Naturale Ponte del Diavolo</t>
  </si>
  <si>
    <t>EUAP0348</t>
  </si>
  <si>
    <t>Vauda</t>
  </si>
  <si>
    <t>Front</t>
  </si>
  <si>
    <t>001109</t>
  </si>
  <si>
    <t>ENTE DI GESTIONE DEI PARCHI E RISERVE NATURALI DEL CANAVESE</t>
  </si>
  <si>
    <t>Lombardore</t>
  </si>
  <si>
    <t>001135</t>
  </si>
  <si>
    <t>Nole</t>
  </si>
  <si>
    <t>001166</t>
  </si>
  <si>
    <t>Rivarossa</t>
  </si>
  <si>
    <t>001218</t>
  </si>
  <si>
    <t>San Carlo Canavese</t>
  </si>
  <si>
    <t>001237</t>
  </si>
  <si>
    <t>San Francesco al Campo</t>
  </si>
  <si>
    <t>001240</t>
  </si>
  <si>
    <t>Vauda Canavese</t>
  </si>
  <si>
    <t>001290</t>
  </si>
  <si>
    <t>Totale Riserva Naturale della Vauda</t>
  </si>
  <si>
    <t>EUAP1185</t>
  </si>
  <si>
    <t>Sacro Monte di Belmonte</t>
  </si>
  <si>
    <t>Cuorgne'</t>
  </si>
  <si>
    <t>001098</t>
  </si>
  <si>
    <t>Pertusio</t>
  </si>
  <si>
    <t>001187</t>
  </si>
  <si>
    <t>Zona di Salvaguardia</t>
  </si>
  <si>
    <t>Prascorsano</t>
  </si>
  <si>
    <t>001206</t>
  </si>
  <si>
    <t>Valperga</t>
  </si>
  <si>
    <t>001287</t>
  </si>
  <si>
    <t>Totale Riserva Speciale del Sacro Monte di Belmonte</t>
  </si>
  <si>
    <t>EUAP0757</t>
  </si>
  <si>
    <t xml:space="preserve">Monti Pelati </t>
  </si>
  <si>
    <t>CITTA' METROPOLITANA DI TORINO</t>
  </si>
  <si>
    <t>Baldissero Canavese</t>
  </si>
  <si>
    <t>001017</t>
  </si>
  <si>
    <t>Monti Pelati e Torre Cives</t>
  </si>
  <si>
    <t>Castellamonte</t>
  </si>
  <si>
    <t>001066</t>
  </si>
  <si>
    <t>Vidracco</t>
  </si>
  <si>
    <t>001298</t>
  </si>
  <si>
    <t xml:space="preserve">Totale Riserva Naturale dei Monti Pelati </t>
  </si>
  <si>
    <t>Fontane</t>
  </si>
  <si>
    <t>Faule</t>
  </si>
  <si>
    <t>004087</t>
  </si>
  <si>
    <t>Pancalieri</t>
  </si>
  <si>
    <t>001178</t>
  </si>
  <si>
    <t>Totale Riservea Naturale Fontane</t>
  </si>
  <si>
    <t>EUAP0216</t>
  </si>
  <si>
    <t xml:space="preserve"> Rocca di Cavour</t>
  </si>
  <si>
    <t>Cavour</t>
  </si>
  <si>
    <t>001070</t>
  </si>
  <si>
    <t>Totale Parco Naturale della Rocca di Cavour</t>
  </si>
  <si>
    <t>confluenza del Pellice</t>
  </si>
  <si>
    <t>Villafranca Piemonte</t>
  </si>
  <si>
    <t>001300</t>
  </si>
  <si>
    <t>Totale Riserva Naturale della  confluenza del Pellice</t>
  </si>
  <si>
    <t>confluenza del Varaita</t>
  </si>
  <si>
    <t>Casalgrasso</t>
  </si>
  <si>
    <t>004045</t>
  </si>
  <si>
    <t>ENTE DI GESTIONE F. FLUVIALE DEL PO TRATTO TORINESE</t>
  </si>
  <si>
    <t>Polonghera</t>
  </si>
  <si>
    <t>004171</t>
  </si>
  <si>
    <t>Totale Riserva Naturale della confluenza del Varaita</t>
  </si>
  <si>
    <t>Parco del Po piemontese</t>
  </si>
  <si>
    <t>ENTE DI GESTIONEDEL PARCO DEL PO PIEMONTESE</t>
  </si>
  <si>
    <t>Brandizzo</t>
  </si>
  <si>
    <t>001034</t>
  </si>
  <si>
    <t>Brusasco</t>
  </si>
  <si>
    <t>001039</t>
  </si>
  <si>
    <t>Carignano</t>
  </si>
  <si>
    <t>Carmagnola</t>
  </si>
  <si>
    <t>001059</t>
  </si>
  <si>
    <t>Cavagnolo</t>
  </si>
  <si>
    <t>001069</t>
  </si>
  <si>
    <t>Chivasso</t>
  </si>
  <si>
    <t>001082</t>
  </si>
  <si>
    <t>La Loggia</t>
  </si>
  <si>
    <t>001127</t>
  </si>
  <si>
    <t>Lauriano</t>
  </si>
  <si>
    <t>001129</t>
  </si>
  <si>
    <t>Lombriasco</t>
  </si>
  <si>
    <t>001136</t>
  </si>
  <si>
    <t>Moncalieri</t>
  </si>
  <si>
    <t>001156</t>
  </si>
  <si>
    <t>Monteu da Po</t>
  </si>
  <si>
    <t>001162</t>
  </si>
  <si>
    <t>San Sebastiano da Po</t>
  </si>
  <si>
    <t>001253</t>
  </si>
  <si>
    <t>Verolengo</t>
  </si>
  <si>
    <t>001293</t>
  </si>
  <si>
    <t>Verrua Savoia</t>
  </si>
  <si>
    <t>001294</t>
  </si>
  <si>
    <t>Villastellone</t>
  </si>
  <si>
    <t>001308</t>
  </si>
  <si>
    <t>002049</t>
  </si>
  <si>
    <t>Totale Parco Naturale del Po piemontese</t>
  </si>
  <si>
    <t>EUAP1059</t>
  </si>
  <si>
    <t>Lago di Candia</t>
  </si>
  <si>
    <t>Candia Canavese</t>
  </si>
  <si>
    <t>001050</t>
  </si>
  <si>
    <t>ENTE DI GESTIONE DEL PARCO NATURALE PROVINCIALE LAGO DI CANDIA</t>
  </si>
  <si>
    <t>Mazze'</t>
  </si>
  <si>
    <t>001148</t>
  </si>
  <si>
    <t>Vische</t>
  </si>
  <si>
    <t>001311</t>
  </si>
  <si>
    <t>Totale Parco Naturale del Lago di Candia</t>
  </si>
  <si>
    <t>EUAP0883</t>
  </si>
  <si>
    <t>Colle del Lys</t>
  </si>
  <si>
    <t>Rubiana</t>
  </si>
  <si>
    <t>001229</t>
  </si>
  <si>
    <t>PROVINCIA DI TORINO</t>
  </si>
  <si>
    <t>Viu'</t>
  </si>
  <si>
    <t>001313</t>
  </si>
  <si>
    <t>Totale Parco Naturale del Colle del Lys</t>
  </si>
  <si>
    <t>EUAP0884</t>
  </si>
  <si>
    <t>Conca Cialancia</t>
  </si>
  <si>
    <t>Perrero</t>
  </si>
  <si>
    <t>001186</t>
  </si>
  <si>
    <t>Totale Parco Naturale di  Conca Cialancia</t>
  </si>
  <si>
    <t>EUAP0886</t>
  </si>
  <si>
    <t>Monte San Giorgio</t>
  </si>
  <si>
    <t>Piossasco</t>
  </si>
  <si>
    <t>001194</t>
  </si>
  <si>
    <t>Totale Parco Naturale di Monte San Giorgio</t>
  </si>
  <si>
    <t>EUAP0887</t>
  </si>
  <si>
    <t>Monte Tre Denti - Freidur</t>
  </si>
  <si>
    <t>Cumiana</t>
  </si>
  <si>
    <t>001097</t>
  </si>
  <si>
    <t>Totale Parco Naturale di Monte Tre Denti - Freidur</t>
  </si>
  <si>
    <t>EUAP0888</t>
  </si>
  <si>
    <t>Stagno di Oulx</t>
  </si>
  <si>
    <t>Totale Riserva Naturale dello Stagno di Oulx</t>
  </si>
  <si>
    <t>EUAP0006</t>
  </si>
  <si>
    <t>Gran Paradiso</t>
  </si>
  <si>
    <t>Parco Nazionale</t>
  </si>
  <si>
    <t>PARCO NAZIONALE GRAN PARADISO</t>
  </si>
  <si>
    <t>Ceresole Reale</t>
  </si>
  <si>
    <t>001073</t>
  </si>
  <si>
    <t>Locana</t>
  </si>
  <si>
    <t>001134</t>
  </si>
  <si>
    <t>Noasca</t>
  </si>
  <si>
    <t>001165</t>
  </si>
  <si>
    <t>Ribordone</t>
  </si>
  <si>
    <t>001212</t>
  </si>
  <si>
    <t>Ronco Canavese</t>
  </si>
  <si>
    <t>001224</t>
  </si>
  <si>
    <t>Valprato Soana</t>
  </si>
  <si>
    <t>001288</t>
  </si>
  <si>
    <t>Totale Parco Nazionale Gran Paradiso</t>
  </si>
  <si>
    <t>VERBANIA</t>
  </si>
  <si>
    <t>EUAP1056</t>
  </si>
  <si>
    <t>Alpe Veglia e Alpe  Devero</t>
  </si>
  <si>
    <t>ENTE DI GESTIONE DELLE AREE PROTETTE DELL'OSSOLA</t>
  </si>
  <si>
    <t>Baceno</t>
  </si>
  <si>
    <t>VB</t>
  </si>
  <si>
    <t>103006</t>
  </si>
  <si>
    <t>Aree protette dellOssola</t>
  </si>
  <si>
    <t>Crodo</t>
  </si>
  <si>
    <t>103026</t>
  </si>
  <si>
    <t>Trasquera</t>
  </si>
  <si>
    <t>103067</t>
  </si>
  <si>
    <t>Varzo</t>
  </si>
  <si>
    <t>103071</t>
  </si>
  <si>
    <t>Totale Parco Naturale dell'Alpe Veglia e dell'Alpe Devero</t>
  </si>
  <si>
    <t>Alta Valle Antrona</t>
  </si>
  <si>
    <t>Antrona Schieranco</t>
  </si>
  <si>
    <t>103001</t>
  </si>
  <si>
    <t>Valle Antrona</t>
  </si>
  <si>
    <t>Borgomezzavalle</t>
  </si>
  <si>
    <t>Totale Parco Naturale dell'Alta Valle Antrona</t>
  </si>
  <si>
    <t>EUAP0014</t>
  </si>
  <si>
    <t>Val Grande</t>
  </si>
  <si>
    <t>PARCO NAZIONALE VAL GRANDE</t>
  </si>
  <si>
    <t>Aurano</t>
  </si>
  <si>
    <t>Beura-Cardezza</t>
  </si>
  <si>
    <t>103011</t>
  </si>
  <si>
    <t>Caprezzo</t>
  </si>
  <si>
    <t>103018</t>
  </si>
  <si>
    <t>Cossogno</t>
  </si>
  <si>
    <t>103023</t>
  </si>
  <si>
    <t>Intragna</t>
  </si>
  <si>
    <t>103037</t>
  </si>
  <si>
    <t>Malesco</t>
  </si>
  <si>
    <t>103041</t>
  </si>
  <si>
    <t>Miazzina</t>
  </si>
  <si>
    <t>103045</t>
  </si>
  <si>
    <t>Premosello-Chiovenda</t>
  </si>
  <si>
    <t>103057</t>
  </si>
  <si>
    <t>San Bernardino Verbano</t>
  </si>
  <si>
    <t>103061</t>
  </si>
  <si>
    <t>Santa Maria Maggiore</t>
  </si>
  <si>
    <t>103062</t>
  </si>
  <si>
    <t>Trontano</t>
  </si>
  <si>
    <t>103068</t>
  </si>
  <si>
    <t>Vogogna</t>
  </si>
  <si>
    <t>103077</t>
  </si>
  <si>
    <t>Valle Cannobina</t>
  </si>
  <si>
    <t>Totale Parco Nazionale Val Grande</t>
  </si>
  <si>
    <t>EUAP0346</t>
  </si>
  <si>
    <t>Fondo Toce</t>
  </si>
  <si>
    <t>Baveno</t>
  </si>
  <si>
    <t>103008</t>
  </si>
  <si>
    <t>Gravellona Toce</t>
  </si>
  <si>
    <t>103035</t>
  </si>
  <si>
    <t>103072</t>
  </si>
  <si>
    <t>Totale Riserva Naturale del Fondo Toce</t>
  </si>
  <si>
    <t>EUAP0358</t>
  </si>
  <si>
    <t>Sacro Monte di Ghiffa</t>
  </si>
  <si>
    <t>Ghiffa</t>
  </si>
  <si>
    <t>103033</t>
  </si>
  <si>
    <t>Totale Riserva Speciale Sacro Monte di Ghiffa</t>
  </si>
  <si>
    <t>EUAP0755</t>
  </si>
  <si>
    <t>Sacro Monte di Domodossola</t>
  </si>
  <si>
    <t>Riserva  Speciale</t>
  </si>
  <si>
    <t>Domodossola</t>
  </si>
  <si>
    <t>103028</t>
  </si>
  <si>
    <t>Totale Riserva  Speciale del Sacro Monte di Domodossola</t>
  </si>
  <si>
    <t>VERCELLI</t>
  </si>
  <si>
    <t>EUAP0204</t>
  </si>
  <si>
    <t>Alta Valsesia e alta Val Strona</t>
  </si>
  <si>
    <t>ENTE DI GESTIONE DELE AREE PROTETTE DELLA VAL SESIA</t>
  </si>
  <si>
    <t>Alagna Valsesia</t>
  </si>
  <si>
    <t>002002</t>
  </si>
  <si>
    <t>ENTE DI GESTIONE DEL PARCO NATURALE ALTA VALSESIA</t>
  </si>
  <si>
    <t>Alto Sermenza</t>
  </si>
  <si>
    <t>002170</t>
  </si>
  <si>
    <t>Carcoforo</t>
  </si>
  <si>
    <t>002029</t>
  </si>
  <si>
    <t>Fobello</t>
  </si>
  <si>
    <t>002057</t>
  </si>
  <si>
    <t>Rimella</t>
  </si>
  <si>
    <t>002113</t>
  </si>
  <si>
    <t>Valstrona</t>
  </si>
  <si>
    <t>103069</t>
  </si>
  <si>
    <t>Totale  Parco Naturale dell' Alta Valsesia e dell'Alta Val Strona</t>
  </si>
  <si>
    <t>EUAP0209</t>
  </si>
  <si>
    <t>Monte Fenera</t>
  </si>
  <si>
    <t>Boca</t>
  </si>
  <si>
    <t>003019</t>
  </si>
  <si>
    <t>ENTE DI GESTIONE DEL PARCO NATURALE DEL MONTE FENERA</t>
  </si>
  <si>
    <t>Borgosesia</t>
  </si>
  <si>
    <t>002016</t>
  </si>
  <si>
    <t>Grignasco</t>
  </si>
  <si>
    <t>003079</t>
  </si>
  <si>
    <t>Prato Sesia</t>
  </si>
  <si>
    <t>003122</t>
  </si>
  <si>
    <t>Valduggia</t>
  </si>
  <si>
    <t>002152</t>
  </si>
  <si>
    <t>Totale  Parco Naturale del Monte Fenera</t>
  </si>
  <si>
    <t>EUAP0220</t>
  </si>
  <si>
    <t>Lame del Sesia</t>
  </si>
  <si>
    <t>Albano Vercellese</t>
  </si>
  <si>
    <t>002003</t>
  </si>
  <si>
    <t>Greggio</t>
  </si>
  <si>
    <t>002065</t>
  </si>
  <si>
    <t>Oldenico</t>
  </si>
  <si>
    <t>002089</t>
  </si>
  <si>
    <t>San Nazzaro Sesia</t>
  </si>
  <si>
    <t>003134</t>
  </si>
  <si>
    <t>Villata</t>
  </si>
  <si>
    <t>002164</t>
  </si>
  <si>
    <t>Totale Parco Naturale delle Lame del Sesia</t>
  </si>
  <si>
    <t>EUAP0368</t>
  </si>
  <si>
    <t>Garzaia di Carisio</t>
  </si>
  <si>
    <t>Carisio</t>
  </si>
  <si>
    <t>002032</t>
  </si>
  <si>
    <t>Totale Riserva Naturale della Garzaia di Carisio</t>
  </si>
  <si>
    <t>EUAP0344</t>
  </si>
  <si>
    <t>Garzaia di Villarboit</t>
  </si>
  <si>
    <t>Villarboit</t>
  </si>
  <si>
    <t>002163</t>
  </si>
  <si>
    <t>Totale Riserva Naturale della Garzai di Villarboit</t>
  </si>
  <si>
    <t>EUAP0361</t>
  </si>
  <si>
    <t>Sacro Monte di Varallo</t>
  </si>
  <si>
    <t>Varallo</t>
  </si>
  <si>
    <t>002156</t>
  </si>
  <si>
    <t>Totale Riserva Speciale del Sacro Monte di Varallo</t>
  </si>
  <si>
    <t>Mulino Vecchio</t>
  </si>
  <si>
    <t>Cigliano</t>
  </si>
  <si>
    <t>002042</t>
  </si>
  <si>
    <t>Saluggia</t>
  </si>
  <si>
    <t>002128</t>
  </si>
  <si>
    <t>Rondissone</t>
  </si>
  <si>
    <t>Villareggia</t>
  </si>
  <si>
    <t>Totale Riserva Naturale Mulino Vecchio</t>
  </si>
  <si>
    <t>Isolotto del Ritano</t>
  </si>
  <si>
    <t>001225</t>
  </si>
  <si>
    <t>Torrazza</t>
  </si>
  <si>
    <t>001273</t>
  </si>
  <si>
    <t>Totale Riserva Naturale Isolotto del Ritano</t>
  </si>
  <si>
    <t>Bosco della Partecipanza e delle Grange Vercellesi</t>
  </si>
  <si>
    <t>Crescentino</t>
  </si>
  <si>
    <t>Fontanetto Po</t>
  </si>
  <si>
    <t>002058</t>
  </si>
  <si>
    <t>Livorno Ferraris</t>
  </si>
  <si>
    <t>002071</t>
  </si>
  <si>
    <t>Ronsecco</t>
  </si>
  <si>
    <t>002118</t>
  </si>
  <si>
    <t>Tricerro</t>
  </si>
  <si>
    <t>002147</t>
  </si>
  <si>
    <t>Trino</t>
  </si>
  <si>
    <t>002148</t>
  </si>
  <si>
    <t>Totale Parco Naturale Bosco della Partecipanza e delle Grange Vercellesi</t>
  </si>
  <si>
    <t>Palazzolo Vercellese</t>
  </si>
  <si>
    <t>002090</t>
  </si>
  <si>
    <t>Totale Parco Naturale del Po Piemontese</t>
  </si>
  <si>
    <t>TOTALE GENERALE</t>
  </si>
  <si>
    <t>Fonte Dati:  Regione Piemonte - Direzione Ambiente, Governo e Tutela del Territorio -  Settore Biodiversità e Aree Naturali</t>
  </si>
  <si>
    <t>Aggiornamento : Gennaio 2021</t>
  </si>
  <si>
    <t>ALTRE AREE</t>
  </si>
  <si>
    <t xml:space="preserve">Dati organizzati per Area </t>
  </si>
  <si>
    <t>TIPOLOGIA AREE</t>
  </si>
  <si>
    <t>CODICE AREA</t>
  </si>
  <si>
    <t>NOME AREA</t>
  </si>
  <si>
    <t>ETTARI AREA</t>
  </si>
  <si>
    <t>AREE CONTIGUE                                                                         AREE CONTIGUE</t>
  </si>
  <si>
    <t xml:space="preserve">Fascia Fluviale del Po Piemontese </t>
  </si>
  <si>
    <t>Alzano Scrivia</t>
  </si>
  <si>
    <t>006008</t>
  </si>
  <si>
    <t>006027</t>
  </si>
  <si>
    <t>006060</t>
  </si>
  <si>
    <t>006077</t>
  </si>
  <si>
    <t>Guazzora</t>
  </si>
  <si>
    <t>006086</t>
  </si>
  <si>
    <t>006087</t>
  </si>
  <si>
    <t>Lu e Cuccaro</t>
  </si>
  <si>
    <t>006089</t>
  </si>
  <si>
    <t>Mirabello Monferrato</t>
  </si>
  <si>
    <t>006094</t>
  </si>
  <si>
    <t>Molino dei Torti</t>
  </si>
  <si>
    <t>006096</t>
  </si>
  <si>
    <t>Montecastello</t>
  </si>
  <si>
    <t>006105</t>
  </si>
  <si>
    <t>Pomaro Monferrato</t>
  </si>
  <si>
    <t>006131</t>
  </si>
  <si>
    <t>Rivarone</t>
  </si>
  <si>
    <t>006145</t>
  </si>
  <si>
    <t>San Salvatore Monferrato</t>
  </si>
  <si>
    <t>006154</t>
  </si>
  <si>
    <t>Ticineto</t>
  </si>
  <si>
    <t>006173</t>
  </si>
  <si>
    <t>Tortona</t>
  </si>
  <si>
    <t>006174</t>
  </si>
  <si>
    <t>006178</t>
  </si>
  <si>
    <t>Totale  Area Contigua della Fascia Fluviale del Po Piemontese</t>
  </si>
  <si>
    <t>Cabella Ligure</t>
  </si>
  <si>
    <t>006025</t>
  </si>
  <si>
    <t>Totale Area Contigua Spina Verde</t>
  </si>
  <si>
    <t>Area contigua della Fascia Fluviale del Po piemontese</t>
  </si>
  <si>
    <t>Totale Area contigua della Fascia Fluviale del Po piemontese</t>
  </si>
  <si>
    <t>Area contigua della Fascia Fluviale del Po - tratto cuneese</t>
  </si>
  <si>
    <t>Barge</t>
  </si>
  <si>
    <t>004012</t>
  </si>
  <si>
    <t>Carde'</t>
  </si>
  <si>
    <t>004042</t>
  </si>
  <si>
    <t>Envie</t>
  </si>
  <si>
    <t>004085</t>
  </si>
  <si>
    <t>Gambasca</t>
  </si>
  <si>
    <t>004094</t>
  </si>
  <si>
    <t>Martiniana Po</t>
  </si>
  <si>
    <t>004121</t>
  </si>
  <si>
    <t>Moretta</t>
  </si>
  <si>
    <t>004143</t>
  </si>
  <si>
    <t>Rifreddo</t>
  </si>
  <si>
    <t>004181</t>
  </si>
  <si>
    <t>Sanfront</t>
  </si>
  <si>
    <t>004209</t>
  </si>
  <si>
    <t>Totale Area Contigua della Fascia Fluviale del Po - tratto cuneese</t>
  </si>
  <si>
    <t>Cervere</t>
  </si>
  <si>
    <t>004065</t>
  </si>
  <si>
    <t>Cherasco</t>
  </si>
  <si>
    <t>004067</t>
  </si>
  <si>
    <t>Frabosa Sottana</t>
  </si>
  <si>
    <t>004091</t>
  </si>
  <si>
    <t>Montanera</t>
  </si>
  <si>
    <t>004136</t>
  </si>
  <si>
    <t>Rittana</t>
  </si>
  <si>
    <t>004182</t>
  </si>
  <si>
    <t>Roccavione</t>
  </si>
  <si>
    <t>004192</t>
  </si>
  <si>
    <t>Salmour</t>
  </si>
  <si>
    <t>004202</t>
  </si>
  <si>
    <t>Totale Area Contigua Gesso e Stura</t>
  </si>
  <si>
    <t>Totale Area Contigua del Marguareis</t>
  </si>
  <si>
    <t>Stura di Lanzo</t>
  </si>
  <si>
    <t>Balangero</t>
  </si>
  <si>
    <t>001016</t>
  </si>
  <si>
    <t>Cafasse</t>
  </si>
  <si>
    <t>001046</t>
  </si>
  <si>
    <t>Mathi</t>
  </si>
  <si>
    <t>001146</t>
  </si>
  <si>
    <t>Villanova Canavese</t>
  </si>
  <si>
    <t>001301</t>
  </si>
  <si>
    <t>Totale Area Contigua della Stura di Lanzo</t>
  </si>
  <si>
    <t>Fascia Fluviale del Po Piemontese</t>
  </si>
  <si>
    <t>Beinasco</t>
  </si>
  <si>
    <t>001024</t>
  </si>
  <si>
    <t>Bruino</t>
  </si>
  <si>
    <t>001038</t>
  </si>
  <si>
    <t>001058</t>
  </si>
  <si>
    <t>Castiglione Torinese</t>
  </si>
  <si>
    <t>001068</t>
  </si>
  <si>
    <t>Gassino Torinese</t>
  </si>
  <si>
    <t>001112</t>
  </si>
  <si>
    <t>Rivalta di Torino</t>
  </si>
  <si>
    <t>001214</t>
  </si>
  <si>
    <t>San Raffaele Cimena</t>
  </si>
  <si>
    <t>001252</t>
  </si>
  <si>
    <t>Settimo Torinese</t>
  </si>
  <si>
    <t>001265</t>
  </si>
  <si>
    <t>Torrazza Piemonte</t>
  </si>
  <si>
    <t>001304</t>
  </si>
  <si>
    <t>Totale Area Contigua Fascia Fluviale del Po Piemontese</t>
  </si>
  <si>
    <t>Alpe Devero</t>
  </si>
  <si>
    <t>Totale Area Contigua dell'Alpe Devero</t>
  </si>
  <si>
    <t>Alta Val Strona</t>
  </si>
  <si>
    <t>Totale Area Contigua Alta Val Strona</t>
  </si>
  <si>
    <t>VECELLI</t>
  </si>
  <si>
    <t>Bosco della Partecipanza e delle Grange vercellesi</t>
  </si>
  <si>
    <t>Bianzè</t>
  </si>
  <si>
    <t>002011</t>
  </si>
  <si>
    <t>Totale Area Contigua Bosco della Partecipanza e delle Grange vercellesi</t>
  </si>
  <si>
    <t>TOTALE AREE CONTIGUE</t>
  </si>
  <si>
    <t xml:space="preserve">        ZONE NATURALI DI SALVAGUARDIA</t>
  </si>
  <si>
    <t>Bosco delle Sorti - La Communa</t>
  </si>
  <si>
    <t>Alice Bel Colle</t>
  </si>
  <si>
    <t>006005</t>
  </si>
  <si>
    <t>Bruno</t>
  </si>
  <si>
    <t>005010</t>
  </si>
  <si>
    <t>Cassine</t>
  </si>
  <si>
    <t xml:space="preserve">AL </t>
  </si>
  <si>
    <t>006043</t>
  </si>
  <si>
    <t>Gamalero</t>
  </si>
  <si>
    <t>Maranzana</t>
  </si>
  <si>
    <t>005061</t>
  </si>
  <si>
    <t>Mombaruzzo</t>
  </si>
  <si>
    <t>005065</t>
  </si>
  <si>
    <t>Ricaldone</t>
  </si>
  <si>
    <t>006143</t>
  </si>
  <si>
    <t>Totale  Zona di Salvaguardia del Bosco delle Sorti - La Communa</t>
  </si>
  <si>
    <t>Totale  Zona di Salvaguardia di Costigliole d'Asti</t>
  </si>
  <si>
    <t>Totale  Zona di Salvaguardia di Isola d'Asti</t>
  </si>
  <si>
    <t>Totale  Zona di Salvaguardia di Agliano Terme</t>
  </si>
  <si>
    <t>Boschi e Rocche del Roero</t>
  </si>
  <si>
    <t>Baldissero d'Alba</t>
  </si>
  <si>
    <t>004010</t>
  </si>
  <si>
    <t>Bra</t>
  </si>
  <si>
    <t>004029</t>
  </si>
  <si>
    <t>Ceresole Alba</t>
  </si>
  <si>
    <t>004062</t>
  </si>
  <si>
    <t>Pocapaglia</t>
  </si>
  <si>
    <t>004170</t>
  </si>
  <si>
    <t>Sanfre'</t>
  </si>
  <si>
    <t>004208</t>
  </si>
  <si>
    <t>Sommariva del Bosco</t>
  </si>
  <si>
    <t>004222</t>
  </si>
  <si>
    <t>Sommariva Perno</t>
  </si>
  <si>
    <t>004223</t>
  </si>
  <si>
    <t>Totale Zona di Salvaguardia dei Boschi e delle Rocche del Roero</t>
  </si>
  <si>
    <t>Fiume Tanaro</t>
  </si>
  <si>
    <t>Alba</t>
  </si>
  <si>
    <t>004003</t>
  </si>
  <si>
    <t>Barbaresco</t>
  </si>
  <si>
    <t>004011</t>
  </si>
  <si>
    <t>Castagnito</t>
  </si>
  <si>
    <t>004046</t>
  </si>
  <si>
    <t>Castagnole delle Lanze</t>
  </si>
  <si>
    <t>005022</t>
  </si>
  <si>
    <t>Govone</t>
  </si>
  <si>
    <t>004099</t>
  </si>
  <si>
    <t>Guarene</t>
  </si>
  <si>
    <t>004101</t>
  </si>
  <si>
    <t>La Morra</t>
  </si>
  <si>
    <t>004105</t>
  </si>
  <si>
    <t>Magliano Alfieri</t>
  </si>
  <si>
    <t>004113</t>
  </si>
  <si>
    <t>Monticello d'Alba</t>
  </si>
  <si>
    <t>004142</t>
  </si>
  <si>
    <t>Neive</t>
  </si>
  <si>
    <t>004148</t>
  </si>
  <si>
    <t>Roddi</t>
  </si>
  <si>
    <t>004194</t>
  </si>
  <si>
    <t>Santa Vittoria d'Alba</t>
  </si>
  <si>
    <t>004212</t>
  </si>
  <si>
    <t>Verduno</t>
  </si>
  <si>
    <t>004238</t>
  </si>
  <si>
    <t>Totale Zona di Salvaguardia Fiume Tanaro</t>
  </si>
  <si>
    <t>Totale  Zona Naturale dei Laghi di Avigliana</t>
  </si>
  <si>
    <t>Collina di Rivoli</t>
  </si>
  <si>
    <t>Rivoli</t>
  </si>
  <si>
    <t>001219</t>
  </si>
  <si>
    <t>Totale  Zona Naturale di Salvaguardia della Collina di Rivoli</t>
  </si>
  <si>
    <t>Dora Riparia</t>
  </si>
  <si>
    <t>Almese</t>
  </si>
  <si>
    <t>001006</t>
  </si>
  <si>
    <t>Alpignano</t>
  </si>
  <si>
    <t>001008</t>
  </si>
  <si>
    <t>Buttigliera Alta</t>
  </si>
  <si>
    <t>001045</t>
  </si>
  <si>
    <t>Caselette</t>
  </si>
  <si>
    <t>001062</t>
  </si>
  <si>
    <t>Rosta</t>
  </si>
  <si>
    <t>001228</t>
  </si>
  <si>
    <t>Totale  Zona Naturale di Salvaguardia Dora Riparia</t>
  </si>
  <si>
    <t>Monte Musine'</t>
  </si>
  <si>
    <t>Totale  Zona Naturale di Salvaguardia del Monte Musine'</t>
  </si>
  <si>
    <t>Tangenziale verde e laghetti Falchera</t>
  </si>
  <si>
    <t>Mappano</t>
  </si>
  <si>
    <t>001316</t>
  </si>
  <si>
    <t>Totale  Zona Natuale di SalvaguardiaTangenziale verde e laghetti Falchera</t>
  </si>
  <si>
    <t>Laghi di Arignano</t>
  </si>
  <si>
    <t>Arignano</t>
  </si>
  <si>
    <t>001012</t>
  </si>
  <si>
    <t>Marentino</t>
  </si>
  <si>
    <t>001144</t>
  </si>
  <si>
    <t>Totale  Zona Naturale di Salvaguardia dei Laghi di Arignano</t>
  </si>
  <si>
    <t>TOTALE ZONE NATURALI DI SALVAGUARDIA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</si>
</sst>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10"/>
      <name val="Garamond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double">
        <color indexed="8"/>
      </left>
      <right style="thin">
        <color indexed="42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8"/>
      </top>
      <bottom style="thin">
        <color indexed="8"/>
      </bottom>
    </border>
    <border>
      <left style="thin">
        <color indexed="4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42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42"/>
      </left>
      <right style="thin">
        <color indexed="42"/>
      </right>
      <top style="double">
        <color indexed="8"/>
      </top>
      <bottom style="double">
        <color indexed="8"/>
      </bottom>
    </border>
    <border>
      <left style="thin">
        <color indexed="42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7" fillId="40" borderId="11" xfId="0" applyNumberFormat="1" applyFont="1" applyFill="1" applyBorder="1" applyAlignment="1">
      <alignment horizontal="center" vertical="center" wrapText="1"/>
    </xf>
    <xf numFmtId="1" fontId="17" fillId="40" borderId="12" xfId="0" applyNumberFormat="1" applyFont="1" applyFill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center" vertical="center" wrapText="1"/>
    </xf>
    <xf numFmtId="4" fontId="17" fillId="4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/>
    </xf>
    <xf numFmtId="1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 vertical="center"/>
    </xf>
    <xf numFmtId="0" fontId="0" fillId="41" borderId="0" xfId="0" applyFill="1" applyAlignment="1">
      <alignment/>
    </xf>
    <xf numFmtId="0" fontId="0" fillId="0" borderId="0" xfId="0" applyFill="1" applyBorder="1" applyAlignment="1">
      <alignment vertical="center"/>
    </xf>
    <xf numFmtId="4" fontId="0" fillId="41" borderId="0" xfId="0" applyNumberFormat="1" applyFill="1" applyAlignment="1">
      <alignment/>
    </xf>
    <xf numFmtId="0" fontId="19" fillId="33" borderId="17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7" xfId="0" applyNumberFormat="1" applyFill="1" applyBorder="1" applyAlignment="1">
      <alignment horizontal="center" wrapText="1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4" fontId="0" fillId="0" borderId="23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1" fontId="0" fillId="0" borderId="15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4" fontId="0" fillId="33" borderId="18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1" fontId="0" fillId="0" borderId="15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center"/>
    </xf>
    <xf numFmtId="0" fontId="19" fillId="33" borderId="27" xfId="0" applyFont="1" applyFill="1" applyBorder="1" applyAlignment="1">
      <alignment horizontal="left"/>
    </xf>
    <xf numFmtId="0" fontId="19" fillId="33" borderId="27" xfId="0" applyFont="1" applyFill="1" applyBorder="1" applyAlignment="1">
      <alignment/>
    </xf>
    <xf numFmtId="4" fontId="0" fillId="33" borderId="27" xfId="0" applyNumberFormat="1" applyFill="1" applyBorder="1" applyAlignment="1">
      <alignment horizontal="left"/>
    </xf>
    <xf numFmtId="4" fontId="0" fillId="33" borderId="27" xfId="0" applyNumberFormat="1" applyFill="1" applyBorder="1" applyAlignment="1">
      <alignment horizontal="center" wrapText="1"/>
    </xf>
    <xf numFmtId="4" fontId="0" fillId="33" borderId="27" xfId="0" applyNumberForma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19" fillId="33" borderId="28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left" vertical="center" wrapText="1"/>
    </xf>
    <xf numFmtId="1" fontId="0" fillId="0" borderId="30" xfId="0" applyNumberFormat="1" applyFont="1" applyBorder="1" applyAlignment="1">
      <alignment horizontal="left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4" fontId="0" fillId="0" borderId="32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34" xfId="0" applyFont="1" applyBorder="1" applyAlignment="1">
      <alignment vertical="top"/>
    </xf>
    <xf numFmtId="1" fontId="0" fillId="0" borderId="35" xfId="0" applyNumberFormat="1" applyFont="1" applyBorder="1" applyAlignment="1">
      <alignment horizontal="left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9" fillId="33" borderId="36" xfId="0" applyFont="1" applyFill="1" applyBorder="1" applyAlignment="1">
      <alignment horizontal="left"/>
    </xf>
    <xf numFmtId="0" fontId="19" fillId="33" borderId="36" xfId="0" applyFont="1" applyFill="1" applyBorder="1" applyAlignment="1">
      <alignment/>
    </xf>
    <xf numFmtId="4" fontId="0" fillId="33" borderId="36" xfId="0" applyNumberFormat="1" applyFill="1" applyBorder="1" applyAlignment="1">
      <alignment horizontal="left"/>
    </xf>
    <xf numFmtId="4" fontId="0" fillId="33" borderId="36" xfId="0" applyNumberFormat="1" applyFill="1" applyBorder="1" applyAlignment="1">
      <alignment horizontal="center" wrapText="1"/>
    </xf>
    <xf numFmtId="4" fontId="0" fillId="33" borderId="36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vertical="top"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horizontal="left" vertical="top"/>
    </xf>
    <xf numFmtId="0" fontId="0" fillId="33" borderId="42" xfId="0" applyFill="1" applyBorder="1" applyAlignment="1">
      <alignment vertical="top" wrapText="1"/>
    </xf>
    <xf numFmtId="4" fontId="0" fillId="33" borderId="42" xfId="0" applyNumberFormat="1" applyFill="1" applyBorder="1" applyAlignment="1">
      <alignment horizontal="center"/>
    </xf>
    <xf numFmtId="4" fontId="0" fillId="33" borderId="43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>
      <alignment vertical="top"/>
    </xf>
    <xf numFmtId="1" fontId="0" fillId="0" borderId="25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/>
    </xf>
    <xf numFmtId="1" fontId="0" fillId="0" borderId="25" xfId="0" applyNumberFormat="1" applyFont="1" applyFill="1" applyBorder="1" applyAlignment="1">
      <alignment vertical="top"/>
    </xf>
    <xf numFmtId="1" fontId="0" fillId="0" borderId="44" xfId="0" applyNumberFormat="1" applyFont="1" applyFill="1" applyBorder="1" applyAlignment="1">
      <alignment vertical="center"/>
    </xf>
    <xf numFmtId="1" fontId="0" fillId="0" borderId="45" xfId="0" applyNumberFormat="1" applyFill="1" applyBorder="1" applyAlignment="1">
      <alignment vertical="center"/>
    </xf>
    <xf numFmtId="1" fontId="0" fillId="0" borderId="46" xfId="0" applyNumberFormat="1" applyFill="1" applyBorder="1" applyAlignment="1">
      <alignment vertical="center"/>
    </xf>
    <xf numFmtId="1" fontId="0" fillId="0" borderId="25" xfId="0" applyNumberFormat="1" applyFill="1" applyBorder="1" applyAlignment="1">
      <alignment vertical="center"/>
    </xf>
    <xf numFmtId="1" fontId="0" fillId="0" borderId="25" xfId="0" applyNumberForma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 wrapText="1"/>
    </xf>
    <xf numFmtId="4" fontId="0" fillId="0" borderId="47" xfId="0" applyNumberFormat="1" applyBorder="1" applyAlignment="1">
      <alignment/>
    </xf>
    <xf numFmtId="1" fontId="0" fillId="0" borderId="34" xfId="0" applyNumberFormat="1" applyFont="1" applyFill="1" applyBorder="1" applyAlignment="1">
      <alignment vertical="top" wrapText="1"/>
    </xf>
    <xf numFmtId="0" fontId="0" fillId="0" borderId="48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1" fontId="0" fillId="0" borderId="15" xfId="0" applyNumberFormat="1" applyFont="1" applyBorder="1" applyAlignment="1">
      <alignment horizontal="left"/>
    </xf>
    <xf numFmtId="1" fontId="0" fillId="33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1" fontId="0" fillId="33" borderId="27" xfId="0" applyNumberFormat="1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wrapText="1"/>
    </xf>
    <xf numFmtId="1" fontId="0" fillId="33" borderId="27" xfId="0" applyNumberFormat="1" applyFill="1" applyBorder="1" applyAlignment="1">
      <alignment horizontal="left" vertical="center"/>
    </xf>
    <xf numFmtId="1" fontId="0" fillId="33" borderId="27" xfId="0" applyNumberFormat="1" applyFill="1" applyBorder="1" applyAlignment="1">
      <alignment horizontal="center" vertical="center"/>
    </xf>
    <xf numFmtId="4" fontId="0" fillId="33" borderId="49" xfId="0" applyNumberForma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" fontId="0" fillId="0" borderId="34" xfId="0" applyNumberFormat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/>
    </xf>
    <xf numFmtId="1" fontId="0" fillId="33" borderId="34" xfId="0" applyNumberFormat="1" applyFont="1" applyFill="1" applyBorder="1" applyAlignment="1">
      <alignment horizontal="left" vertical="center"/>
    </xf>
    <xf numFmtId="0" fontId="19" fillId="33" borderId="50" xfId="0" applyFont="1" applyFill="1" applyBorder="1" applyAlignment="1">
      <alignment horizontal="left"/>
    </xf>
    <xf numFmtId="1" fontId="0" fillId="33" borderId="51" xfId="0" applyNumberFormat="1" applyFont="1" applyFill="1" applyBorder="1" applyAlignment="1">
      <alignment horizontal="left" vertical="center"/>
    </xf>
    <xf numFmtId="4" fontId="0" fillId="33" borderId="52" xfId="0" applyNumberForma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33" borderId="17" xfId="0" applyFill="1" applyBorder="1" applyAlignment="1">
      <alignment horizontal="left" vertical="center"/>
    </xf>
    <xf numFmtId="1" fontId="0" fillId="33" borderId="17" xfId="0" applyNumberFormat="1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horizontal="left" vertical="center"/>
    </xf>
    <xf numFmtId="1" fontId="0" fillId="33" borderId="17" xfId="0" applyNumberFormat="1" applyFill="1" applyBorder="1" applyAlignment="1">
      <alignment horizontal="left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left" vertical="center"/>
    </xf>
    <xf numFmtId="1" fontId="0" fillId="0" borderId="53" xfId="0" applyNumberFormat="1" applyFon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right" vertical="center"/>
    </xf>
    <xf numFmtId="1" fontId="0" fillId="0" borderId="34" xfId="0" applyNumberFormat="1" applyFont="1" applyBorder="1" applyAlignment="1">
      <alignment horizontal="left" vertical="center"/>
    </xf>
    <xf numFmtId="1" fontId="0" fillId="0" borderId="34" xfId="0" applyNumberFormat="1" applyFont="1" applyBorder="1" applyAlignment="1">
      <alignment horizontal="center" vertical="center"/>
    </xf>
    <xf numFmtId="0" fontId="19" fillId="33" borderId="17" xfId="0" applyFont="1" applyFill="1" applyBorder="1" applyAlignment="1">
      <alignment wrapText="1"/>
    </xf>
    <xf numFmtId="1" fontId="0" fillId="42" borderId="15" xfId="0" applyNumberFormat="1" applyFont="1" applyFill="1" applyBorder="1" applyAlignment="1">
      <alignment horizontal="left" vertical="center"/>
    </xf>
    <xf numFmtId="1" fontId="0" fillId="42" borderId="15" xfId="0" applyNumberFormat="1" applyFont="1" applyFill="1" applyBorder="1" applyAlignment="1">
      <alignment horizontal="center" vertical="center"/>
    </xf>
    <xf numFmtId="4" fontId="0" fillId="42" borderId="16" xfId="0" applyNumberFormat="1" applyFill="1" applyBorder="1" applyAlignment="1">
      <alignment horizontal="right" vertical="center"/>
    </xf>
    <xf numFmtId="0" fontId="0" fillId="33" borderId="5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1" fontId="0" fillId="33" borderId="36" xfId="0" applyNumberFormat="1" applyFont="1" applyFill="1" applyBorder="1" applyAlignment="1">
      <alignment vertical="center"/>
    </xf>
    <xf numFmtId="1" fontId="0" fillId="33" borderId="36" xfId="0" applyNumberFormat="1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wrapText="1"/>
    </xf>
    <xf numFmtId="1" fontId="0" fillId="33" borderId="36" xfId="0" applyNumberFormat="1" applyFill="1" applyBorder="1" applyAlignment="1">
      <alignment horizontal="left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textRotation="90"/>
    </xf>
    <xf numFmtId="0" fontId="0" fillId="0" borderId="56" xfId="0" applyFill="1" applyBorder="1" applyAlignment="1">
      <alignment horizontal="left" vertical="center"/>
    </xf>
    <xf numFmtId="1" fontId="16" fillId="0" borderId="57" xfId="0" applyNumberFormat="1" applyFont="1" applyFill="1" applyBorder="1" applyAlignment="1">
      <alignment vertical="center"/>
    </xf>
    <xf numFmtId="1" fontId="0" fillId="0" borderId="57" xfId="0" applyNumberFormat="1" applyFill="1" applyBorder="1" applyAlignment="1">
      <alignment horizontal="left" vertical="center"/>
    </xf>
    <xf numFmtId="0" fontId="19" fillId="0" borderId="57" xfId="0" applyFont="1" applyFill="1" applyBorder="1" applyAlignment="1">
      <alignment wrapText="1"/>
    </xf>
    <xf numFmtId="1" fontId="0" fillId="0" borderId="57" xfId="0" applyNumberFormat="1" applyFill="1" applyBorder="1" applyAlignment="1">
      <alignment horizontal="center" vertical="center"/>
    </xf>
    <xf numFmtId="4" fontId="16" fillId="0" borderId="58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7" fillId="40" borderId="20" xfId="0" applyFont="1" applyFill="1" applyBorder="1" applyAlignment="1">
      <alignment horizontal="center" vertical="center" wrapText="1"/>
    </xf>
    <xf numFmtId="1" fontId="17" fillId="40" borderId="20" xfId="0" applyNumberFormat="1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4" fontId="0" fillId="33" borderId="59" xfId="0" applyNumberFormat="1" applyFill="1" applyBorder="1" applyAlignment="1">
      <alignment horizontal="center"/>
    </xf>
    <xf numFmtId="4" fontId="0" fillId="33" borderId="60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/>
    </xf>
    <xf numFmtId="0" fontId="0" fillId="0" borderId="61" xfId="0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/>
    </xf>
    <xf numFmtId="4" fontId="0" fillId="33" borderId="49" xfId="0" applyNumberFormat="1" applyFill="1" applyBorder="1" applyAlignment="1">
      <alignment horizontal="right"/>
    </xf>
    <xf numFmtId="0" fontId="0" fillId="33" borderId="28" xfId="0" applyFill="1" applyBorder="1" applyAlignment="1">
      <alignment horizontal="left" vertical="center"/>
    </xf>
    <xf numFmtId="4" fontId="0" fillId="0" borderId="63" xfId="0" applyNumberFormat="1" applyFill="1" applyBorder="1" applyAlignment="1">
      <alignment horizontal="right" vertical="center"/>
    </xf>
    <xf numFmtId="0" fontId="0" fillId="33" borderId="50" xfId="0" applyFill="1" applyBorder="1" applyAlignment="1">
      <alignment horizontal="left" vertical="center"/>
    </xf>
    <xf numFmtId="0" fontId="0" fillId="41" borderId="0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" fontId="16" fillId="33" borderId="64" xfId="0" applyNumberFormat="1" applyFont="1" applyFill="1" applyBorder="1" applyAlignment="1">
      <alignment vertical="center"/>
    </xf>
    <xf numFmtId="1" fontId="16" fillId="33" borderId="65" xfId="0" applyNumberFormat="1" applyFont="1" applyFill="1" applyBorder="1" applyAlignment="1">
      <alignment vertical="center"/>
    </xf>
    <xf numFmtId="0" fontId="0" fillId="33" borderId="66" xfId="0" applyFill="1" applyBorder="1" applyAlignment="1">
      <alignment horizontal="left" vertical="center"/>
    </xf>
    <xf numFmtId="1" fontId="16" fillId="33" borderId="66" xfId="0" applyNumberFormat="1" applyFont="1" applyFill="1" applyBorder="1" applyAlignment="1">
      <alignment vertical="center"/>
    </xf>
    <xf numFmtId="1" fontId="0" fillId="33" borderId="66" xfId="0" applyNumberFormat="1" applyFill="1" applyBorder="1" applyAlignment="1">
      <alignment horizontal="left" vertical="center"/>
    </xf>
    <xf numFmtId="1" fontId="0" fillId="33" borderId="66" xfId="0" applyNumberFormat="1" applyFill="1" applyBorder="1" applyAlignment="1">
      <alignment horizontal="center" vertical="center"/>
    </xf>
    <xf numFmtId="4" fontId="16" fillId="33" borderId="67" xfId="0" applyNumberFormat="1" applyFont="1" applyFill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1" fontId="0" fillId="0" borderId="53" xfId="0" applyNumberFormat="1" applyFont="1" applyFill="1" applyBorder="1" applyAlignment="1">
      <alignment vertical="center"/>
    </xf>
    <xf numFmtId="1" fontId="0" fillId="0" borderId="53" xfId="0" applyNumberFormat="1" applyFont="1" applyFill="1" applyBorder="1" applyAlignment="1">
      <alignment vertical="center"/>
    </xf>
    <xf numFmtId="0" fontId="0" fillId="0" borderId="69" xfId="0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7" xfId="0" applyFont="1" applyBorder="1" applyAlignment="1">
      <alignment horizontal="center" vertical="center"/>
    </xf>
    <xf numFmtId="4" fontId="0" fillId="0" borderId="49" xfId="0" applyNumberFormat="1" applyFill="1" applyBorder="1" applyAlignment="1">
      <alignment horizontal="right" vertical="center"/>
    </xf>
    <xf numFmtId="0" fontId="0" fillId="0" borderId="72" xfId="0" applyBorder="1" applyAlignment="1">
      <alignment vertical="top"/>
    </xf>
    <xf numFmtId="0" fontId="0" fillId="0" borderId="73" xfId="0" applyBorder="1" applyAlignment="1">
      <alignment vertical="top"/>
    </xf>
    <xf numFmtId="1" fontId="0" fillId="0" borderId="34" xfId="0" applyNumberFormat="1" applyFont="1" applyBorder="1" applyAlignment="1">
      <alignment horizontal="left" vertical="center"/>
    </xf>
    <xf numFmtId="0" fontId="19" fillId="33" borderId="35" xfId="0" applyFont="1" applyFill="1" applyBorder="1" applyAlignment="1">
      <alignment/>
    </xf>
    <xf numFmtId="1" fontId="0" fillId="0" borderId="53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4" fontId="0" fillId="33" borderId="0" xfId="0" applyNumberFormat="1" applyFill="1" applyBorder="1" applyAlignment="1">
      <alignment horizontal="right"/>
    </xf>
    <xf numFmtId="0" fontId="19" fillId="33" borderId="65" xfId="0" applyFont="1" applyFill="1" applyBorder="1" applyAlignment="1">
      <alignment/>
    </xf>
    <xf numFmtId="4" fontId="0" fillId="33" borderId="65" xfId="0" applyNumberFormat="1" applyFill="1" applyBorder="1" applyAlignment="1">
      <alignment horizontal="center"/>
    </xf>
    <xf numFmtId="4" fontId="16" fillId="33" borderId="58" xfId="0" applyNumberFormat="1" applyFont="1" applyFill="1" applyBorder="1" applyAlignment="1">
      <alignment/>
    </xf>
    <xf numFmtId="0" fontId="16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 horizontal="center"/>
    </xf>
    <xf numFmtId="4" fontId="16" fillId="0" borderId="7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9" fillId="43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1" fontId="18" fillId="0" borderId="11" xfId="0" applyNumberFormat="1" applyFont="1" applyBorder="1" applyAlignment="1">
      <alignment horizontal="center" vertical="center" textRotation="90" wrapText="1"/>
    </xf>
    <xf numFmtId="1" fontId="18" fillId="0" borderId="75" xfId="0" applyNumberFormat="1" applyFont="1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/>
    </xf>
    <xf numFmtId="1" fontId="18" fillId="0" borderId="77" xfId="0" applyNumberFormat="1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/>
    </xf>
    <xf numFmtId="1" fontId="0" fillId="0" borderId="15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vertical="top" wrapText="1"/>
    </xf>
    <xf numFmtId="1" fontId="0" fillId="0" borderId="40" xfId="0" applyNumberFormat="1" applyFill="1" applyBorder="1" applyAlignment="1">
      <alignment vertical="top"/>
    </xf>
    <xf numFmtId="1" fontId="0" fillId="0" borderId="25" xfId="0" applyNumberForma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 wrapText="1"/>
    </xf>
    <xf numFmtId="1" fontId="0" fillId="0" borderId="30" xfId="0" applyNumberFormat="1" applyFont="1" applyFill="1" applyBorder="1" applyAlignment="1">
      <alignment horizontal="center" vertical="top"/>
    </xf>
    <xf numFmtId="1" fontId="0" fillId="0" borderId="30" xfId="0" applyNumberFormat="1" applyFont="1" applyFill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center" textRotation="90" wrapText="1"/>
    </xf>
    <xf numFmtId="1" fontId="0" fillId="42" borderId="15" xfId="0" applyNumberFormat="1" applyFont="1" applyFill="1" applyBorder="1" applyAlignment="1">
      <alignment horizontal="left" vertical="top"/>
    </xf>
    <xf numFmtId="1" fontId="0" fillId="42" borderId="15" xfId="0" applyNumberFormat="1" applyFont="1" applyFill="1" applyBorder="1" applyAlignment="1">
      <alignment horizontal="left" vertical="top" wrapText="1"/>
    </xf>
    <xf numFmtId="1" fontId="0" fillId="0" borderId="30" xfId="0" applyNumberFormat="1" applyFont="1" applyFill="1" applyBorder="1" applyAlignment="1">
      <alignment vertical="top"/>
    </xf>
    <xf numFmtId="1" fontId="0" fillId="0" borderId="30" xfId="0" applyNumberFormat="1" applyFont="1" applyFill="1" applyBorder="1" applyAlignment="1">
      <alignment horizontal="left" vertical="top"/>
    </xf>
    <xf numFmtId="1" fontId="0" fillId="0" borderId="30" xfId="0" applyNumberFormat="1" applyFont="1" applyFill="1" applyBorder="1" applyAlignment="1">
      <alignment vertical="top" wrapText="1"/>
    </xf>
    <xf numFmtId="0" fontId="18" fillId="0" borderId="77" xfId="0" applyFont="1" applyBorder="1" applyAlignment="1">
      <alignment horizontal="center" vertical="center" textRotation="90"/>
    </xf>
    <xf numFmtId="1" fontId="0" fillId="0" borderId="26" xfId="0" applyNumberFormat="1" applyFont="1" applyFill="1" applyBorder="1" applyAlignment="1">
      <alignment vertical="top"/>
    </xf>
    <xf numFmtId="1" fontId="0" fillId="0" borderId="48" xfId="0" applyNumberFormat="1" applyFont="1" applyFill="1" applyBorder="1" applyAlignment="1">
      <alignment vertical="top"/>
    </xf>
    <xf numFmtId="1" fontId="0" fillId="0" borderId="15" xfId="0" applyNumberFormat="1" applyFont="1" applyBorder="1" applyAlignment="1">
      <alignment vertical="top" wrapText="1"/>
    </xf>
    <xf numFmtId="1" fontId="0" fillId="0" borderId="2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left" vertical="top"/>
    </xf>
    <xf numFmtId="1" fontId="0" fillId="0" borderId="15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textRotation="90"/>
    </xf>
    <xf numFmtId="1" fontId="0" fillId="0" borderId="15" xfId="0" applyNumberFormat="1" applyFont="1" applyBorder="1" applyAlignment="1">
      <alignment vertical="top"/>
    </xf>
    <xf numFmtId="1" fontId="0" fillId="0" borderId="25" xfId="0" applyNumberFormat="1" applyFill="1" applyBorder="1" applyAlignment="1">
      <alignment vertical="top" wrapText="1"/>
    </xf>
    <xf numFmtId="1" fontId="0" fillId="0" borderId="34" xfId="0" applyNumberFormat="1" applyFon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vertical="top" wrapText="1"/>
    </xf>
    <xf numFmtId="1" fontId="0" fillId="0" borderId="25" xfId="0" applyNumberForma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/>
    </xf>
    <xf numFmtId="1" fontId="18" fillId="0" borderId="77" xfId="0" applyNumberFormat="1" applyFont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 horizontal="left" vertical="top"/>
    </xf>
    <xf numFmtId="1" fontId="0" fillId="0" borderId="44" xfId="0" applyNumberFormat="1" applyFont="1" applyFill="1" applyBorder="1" applyAlignment="1">
      <alignment horizontal="left" vertical="top"/>
    </xf>
    <xf numFmtId="1" fontId="0" fillId="0" borderId="30" xfId="0" applyNumberFormat="1" applyFill="1" applyBorder="1" applyAlignment="1">
      <alignment vertical="top"/>
    </xf>
    <xf numFmtId="0" fontId="0" fillId="0" borderId="15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vertical="top" wrapText="1"/>
    </xf>
    <xf numFmtId="1" fontId="18" fillId="0" borderId="76" xfId="0" applyNumberFormat="1" applyFont="1" applyBorder="1" applyAlignment="1">
      <alignment horizontal="center" vertical="center" textRotation="90" wrapText="1"/>
    </xf>
    <xf numFmtId="1" fontId="0" fillId="42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 wrapText="1"/>
    </xf>
    <xf numFmtId="1" fontId="0" fillId="0" borderId="29" xfId="0" applyNumberFormat="1" applyFont="1" applyFill="1" applyBorder="1" applyAlignment="1">
      <alignment vertical="top"/>
    </xf>
    <xf numFmtId="1" fontId="0" fillId="0" borderId="30" xfId="0" applyNumberFormat="1" applyFont="1" applyFill="1" applyBorder="1" applyAlignment="1">
      <alignment horizontal="left" vertical="top"/>
    </xf>
    <xf numFmtId="1" fontId="0" fillId="0" borderId="15" xfId="0" applyNumberFormat="1" applyFill="1" applyBorder="1" applyAlignment="1">
      <alignment vertical="top"/>
    </xf>
    <xf numFmtId="0" fontId="18" fillId="0" borderId="77" xfId="0" applyFont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vertical="center"/>
    </xf>
    <xf numFmtId="0" fontId="18" fillId="0" borderId="78" xfId="0" applyFont="1" applyBorder="1" applyAlignment="1">
      <alignment horizontal="center" vertical="center" textRotation="90" shrinkToFit="1"/>
    </xf>
    <xf numFmtId="1" fontId="0" fillId="0" borderId="21" xfId="0" applyNumberFormat="1" applyFont="1" applyFill="1" applyBorder="1" applyAlignment="1">
      <alignment horizontal="left" vertical="center" wrapText="1"/>
    </xf>
    <xf numFmtId="0" fontId="18" fillId="0" borderId="79" xfId="0" applyFont="1" applyBorder="1" applyAlignment="1">
      <alignment horizontal="center" vertical="center" textRotation="90" shrinkToFi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16" fillId="0" borderId="77" xfId="0" applyFont="1" applyBorder="1" applyAlignment="1">
      <alignment horizontal="center" vertical="center"/>
    </xf>
    <xf numFmtId="1" fontId="0" fillId="0" borderId="29" xfId="0" applyNumberFormat="1" applyFill="1" applyBorder="1" applyAlignment="1">
      <alignment vertical="top"/>
    </xf>
    <xf numFmtId="1" fontId="0" fillId="0" borderId="26" xfId="0" applyNumberFormat="1" applyFill="1" applyBorder="1" applyAlignment="1">
      <alignment vertical="top"/>
    </xf>
    <xf numFmtId="1" fontId="18" fillId="0" borderId="80" xfId="0" applyNumberFormat="1" applyFont="1" applyFill="1" applyBorder="1" applyAlignment="1">
      <alignment horizontal="center" vertical="center" textRotation="90"/>
    </xf>
    <xf numFmtId="1" fontId="0" fillId="0" borderId="33" xfId="0" applyNumberFormat="1" applyFill="1" applyBorder="1" applyAlignment="1">
      <alignment vertical="top"/>
    </xf>
    <xf numFmtId="1" fontId="0" fillId="0" borderId="53" xfId="0" applyNumberFormat="1" applyFont="1" applyFill="1" applyBorder="1" applyAlignment="1">
      <alignment vertical="top"/>
    </xf>
    <xf numFmtId="0" fontId="0" fillId="0" borderId="29" xfId="0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vertical="top"/>
    </xf>
    <xf numFmtId="0" fontId="16" fillId="0" borderId="77" xfId="0" applyFont="1" applyBorder="1" applyAlignment="1">
      <alignment horizontal="center" vertical="center" wrapText="1"/>
    </xf>
    <xf numFmtId="1" fontId="0" fillId="0" borderId="81" xfId="0" applyNumberFormat="1" applyFont="1" applyFill="1" applyBorder="1" applyAlignment="1">
      <alignment vertical="top"/>
    </xf>
    <xf numFmtId="1" fontId="0" fillId="0" borderId="26" xfId="0" applyNumberForma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left" vertical="top"/>
    </xf>
    <xf numFmtId="1" fontId="18" fillId="0" borderId="77" xfId="0" applyNumberFormat="1" applyFont="1" applyFill="1" applyBorder="1" applyAlignment="1">
      <alignment horizontal="center" vertical="center" textRotation="90"/>
    </xf>
    <xf numFmtId="1" fontId="16" fillId="0" borderId="77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66675</xdr:rowOff>
    </xdr:from>
    <xdr:to>
      <xdr:col>4</xdr:col>
      <xdr:colOff>1019175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6675"/>
          <a:ext cx="1438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0</xdr:row>
      <xdr:rowOff>95250</xdr:rowOff>
    </xdr:from>
    <xdr:to>
      <xdr:col>3</xdr:col>
      <xdr:colOff>3248025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5250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18"/>
  <sheetViews>
    <sheetView tabSelected="1" view="pageBreakPreview" zoomScale="85" zoomScaleNormal="80" zoomScaleSheetLayoutView="85" zoomScalePageLayoutView="0" workbookViewId="0" topLeftCell="A222">
      <selection activeCell="F234" sqref="F234"/>
    </sheetView>
  </sheetViews>
  <sheetFormatPr defaultColWidth="9.00390625" defaultRowHeight="12.75"/>
  <cols>
    <col min="1" max="1" width="15.28125" style="0" customWidth="1"/>
    <col min="2" max="2" width="11.140625" style="1" customWidth="1"/>
    <col min="3" max="3" width="50.00390625" style="0" customWidth="1"/>
    <col min="4" max="4" width="17.00390625" style="1" customWidth="1"/>
    <col min="5" max="5" width="44.140625" style="2" customWidth="1"/>
    <col min="6" max="6" width="23.57421875" style="0" customWidth="1"/>
    <col min="7" max="7" width="8.140625" style="3" customWidth="1"/>
    <col min="8" max="8" width="11.140625" style="0" customWidth="1"/>
    <col min="9" max="9" width="16.00390625" style="4" customWidth="1"/>
    <col min="10" max="10" width="9.00390625" style="5" customWidth="1"/>
  </cols>
  <sheetData>
    <row r="4" spans="2:9" ht="15">
      <c r="B4" s="6"/>
      <c r="C4" s="7"/>
      <c r="D4" s="6"/>
      <c r="E4" s="8"/>
      <c r="F4" s="7"/>
      <c r="G4" s="7"/>
      <c r="H4" s="7"/>
      <c r="I4" s="9"/>
    </row>
    <row r="5" spans="1:9" ht="15">
      <c r="A5" s="320" t="s">
        <v>0</v>
      </c>
      <c r="B5" s="320"/>
      <c r="C5" s="320"/>
      <c r="D5" s="320"/>
      <c r="E5" s="320"/>
      <c r="F5" s="320"/>
      <c r="G5" s="320"/>
      <c r="H5" s="320"/>
      <c r="I5" s="320"/>
    </row>
    <row r="6" spans="1:9" ht="15">
      <c r="A6" s="321" t="s">
        <v>1</v>
      </c>
      <c r="B6" s="321"/>
      <c r="C6" s="321"/>
      <c r="D6" s="321"/>
      <c r="E6" s="321"/>
      <c r="F6" s="321"/>
      <c r="G6" s="321"/>
      <c r="H6" s="321"/>
      <c r="I6" s="321"/>
    </row>
    <row r="7" spans="1:9" ht="15">
      <c r="A7" s="7"/>
      <c r="B7" s="7"/>
      <c r="C7" s="7"/>
      <c r="D7" s="6"/>
      <c r="E7" s="7"/>
      <c r="F7" s="7"/>
      <c r="G7" s="7"/>
      <c r="H7" s="7"/>
      <c r="I7" s="7"/>
    </row>
    <row r="8" spans="1:9" ht="12">
      <c r="A8" s="322" t="s">
        <v>2</v>
      </c>
      <c r="B8" s="322"/>
      <c r="C8" s="322"/>
      <c r="D8" s="322"/>
      <c r="E8" s="322"/>
      <c r="F8" s="322"/>
      <c r="G8" s="322"/>
      <c r="H8" s="322"/>
      <c r="I8" s="322"/>
    </row>
    <row r="9" spans="1:9" ht="12.75">
      <c r="A9" s="323" t="s">
        <v>3</v>
      </c>
      <c r="B9" s="323"/>
      <c r="C9" s="323"/>
      <c r="D9" s="323"/>
      <c r="E9" s="323"/>
      <c r="F9" s="323"/>
      <c r="G9" s="323"/>
      <c r="H9" s="323"/>
      <c r="I9" s="323"/>
    </row>
    <row r="11" spans="1:9" ht="40.5" customHeight="1">
      <c r="A11" s="16" t="s">
        <v>4</v>
      </c>
      <c r="B11" s="17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9" t="s">
        <v>12</v>
      </c>
    </row>
    <row r="12" spans="1:10" s="27" customFormat="1" ht="12" customHeight="1">
      <c r="A12" s="319" t="s">
        <v>13</v>
      </c>
      <c r="B12" s="269"/>
      <c r="C12" s="300" t="s">
        <v>14</v>
      </c>
      <c r="D12" s="270" t="s">
        <v>15</v>
      </c>
      <c r="E12" s="271" t="s">
        <v>16</v>
      </c>
      <c r="F12" s="23" t="s">
        <v>17</v>
      </c>
      <c r="G12" s="24" t="s">
        <v>18</v>
      </c>
      <c r="H12" s="25" t="s">
        <v>19</v>
      </c>
      <c r="I12" s="26">
        <v>1062.00811216674</v>
      </c>
      <c r="J12" s="5"/>
    </row>
    <row r="13" spans="1:10" s="27" customFormat="1" ht="12">
      <c r="A13" s="319"/>
      <c r="B13" s="269"/>
      <c r="C13" s="269"/>
      <c r="D13" s="270" t="s">
        <v>15</v>
      </c>
      <c r="E13" s="271"/>
      <c r="F13" s="23" t="s">
        <v>20</v>
      </c>
      <c r="G13" s="24" t="s">
        <v>18</v>
      </c>
      <c r="H13" s="25" t="s">
        <v>21</v>
      </c>
      <c r="I13" s="26">
        <v>473.31001071661</v>
      </c>
      <c r="J13" s="5"/>
    </row>
    <row r="14" spans="1:10" s="27" customFormat="1" ht="12">
      <c r="A14" s="319"/>
      <c r="B14" s="269"/>
      <c r="C14" s="269"/>
      <c r="D14" s="270" t="s">
        <v>15</v>
      </c>
      <c r="E14" s="271"/>
      <c r="F14" s="23" t="s">
        <v>22</v>
      </c>
      <c r="G14" s="24" t="s">
        <v>18</v>
      </c>
      <c r="H14" s="25" t="s">
        <v>23</v>
      </c>
      <c r="I14" s="26">
        <v>229.322980257877</v>
      </c>
      <c r="J14" s="5"/>
    </row>
    <row r="15" spans="1:10" s="27" customFormat="1" ht="12">
      <c r="A15" s="319"/>
      <c r="B15" s="269"/>
      <c r="C15" s="269"/>
      <c r="D15" s="270" t="s">
        <v>15</v>
      </c>
      <c r="E15" s="271"/>
      <c r="F15" s="23" t="s">
        <v>24</v>
      </c>
      <c r="G15" s="24" t="s">
        <v>18</v>
      </c>
      <c r="H15" s="25" t="s">
        <v>25</v>
      </c>
      <c r="I15" s="26">
        <v>795.941589495034</v>
      </c>
      <c r="J15" s="5"/>
    </row>
    <row r="16" spans="1:10" s="27" customFormat="1" ht="12">
      <c r="A16" s="319"/>
      <c r="B16" s="269"/>
      <c r="C16" s="269"/>
      <c r="D16" s="270" t="s">
        <v>15</v>
      </c>
      <c r="E16" s="271"/>
      <c r="F16" s="23" t="s">
        <v>26</v>
      </c>
      <c r="G16" s="24" t="s">
        <v>18</v>
      </c>
      <c r="H16" s="25" t="s">
        <v>27</v>
      </c>
      <c r="I16" s="26">
        <v>338.062185868337</v>
      </c>
      <c r="J16" s="5"/>
    </row>
    <row r="17" spans="1:10" s="27" customFormat="1" ht="12">
      <c r="A17" s="319"/>
      <c r="B17" s="269"/>
      <c r="C17" s="269"/>
      <c r="D17" s="270"/>
      <c r="E17" s="271"/>
      <c r="F17" s="23" t="s">
        <v>28</v>
      </c>
      <c r="G17" s="24" t="s">
        <v>18</v>
      </c>
      <c r="H17" s="25" t="s">
        <v>29</v>
      </c>
      <c r="I17" s="26">
        <v>1171.18961721752</v>
      </c>
      <c r="J17" s="5"/>
    </row>
    <row r="18" spans="1:10" s="27" customFormat="1" ht="12">
      <c r="A18" s="319"/>
      <c r="B18" s="269"/>
      <c r="C18" s="269"/>
      <c r="D18" s="270"/>
      <c r="E18" s="271"/>
      <c r="F18" s="23" t="s">
        <v>30</v>
      </c>
      <c r="G18" s="24" t="s">
        <v>18</v>
      </c>
      <c r="H18" s="25" t="s">
        <v>31</v>
      </c>
      <c r="I18" s="26">
        <v>72.2980835331751</v>
      </c>
      <c r="J18" s="5"/>
    </row>
    <row r="19" spans="1:10" s="27" customFormat="1" ht="12">
      <c r="A19" s="319"/>
      <c r="B19" s="269"/>
      <c r="C19" s="269"/>
      <c r="D19" s="270"/>
      <c r="E19" s="271"/>
      <c r="F19" s="23" t="s">
        <v>32</v>
      </c>
      <c r="G19" s="24" t="s">
        <v>18</v>
      </c>
      <c r="H19" s="25" t="s">
        <v>33</v>
      </c>
      <c r="I19" s="26">
        <v>364.059088233726</v>
      </c>
      <c r="J19" s="5"/>
    </row>
    <row r="20" spans="1:10" s="27" customFormat="1" ht="12">
      <c r="A20" s="319"/>
      <c r="B20" s="269"/>
      <c r="C20" s="269"/>
      <c r="D20" s="270"/>
      <c r="E20" s="271"/>
      <c r="F20" s="23" t="s">
        <v>34</v>
      </c>
      <c r="G20" s="24" t="s">
        <v>18</v>
      </c>
      <c r="H20" s="25" t="s">
        <v>35</v>
      </c>
      <c r="I20" s="26">
        <v>53.2606837565682</v>
      </c>
      <c r="J20" s="5"/>
    </row>
    <row r="21" spans="1:10" s="27" customFormat="1" ht="12">
      <c r="A21" s="319"/>
      <c r="B21" s="269"/>
      <c r="C21" s="269"/>
      <c r="D21" s="270"/>
      <c r="E21" s="271"/>
      <c r="F21" s="23" t="s">
        <v>36</v>
      </c>
      <c r="G21" s="24" t="s">
        <v>18</v>
      </c>
      <c r="H21" s="25" t="s">
        <v>37</v>
      </c>
      <c r="I21" s="26">
        <v>98.404911620981</v>
      </c>
      <c r="J21" s="5"/>
    </row>
    <row r="22" spans="1:10" s="27" customFormat="1" ht="12">
      <c r="A22" s="319"/>
      <c r="B22" s="269"/>
      <c r="C22" s="269"/>
      <c r="D22" s="270"/>
      <c r="E22" s="271"/>
      <c r="F22" s="23" t="s">
        <v>38</v>
      </c>
      <c r="G22" s="24" t="s">
        <v>18</v>
      </c>
      <c r="H22" s="25" t="s">
        <v>39</v>
      </c>
      <c r="I22" s="26">
        <v>48.3846886469344</v>
      </c>
      <c r="J22" s="5"/>
    </row>
    <row r="23" spans="1:10" s="27" customFormat="1" ht="12">
      <c r="A23" s="319"/>
      <c r="B23" s="269"/>
      <c r="C23" s="269"/>
      <c r="D23" s="270"/>
      <c r="E23" s="271"/>
      <c r="F23" s="23" t="s">
        <v>40</v>
      </c>
      <c r="G23" s="24" t="s">
        <v>18</v>
      </c>
      <c r="H23" s="25" t="s">
        <v>41</v>
      </c>
      <c r="I23" s="26">
        <v>379.149579407734</v>
      </c>
      <c r="J23" s="5"/>
    </row>
    <row r="24" spans="1:10" s="27" customFormat="1" ht="12">
      <c r="A24" s="319"/>
      <c r="B24" s="269"/>
      <c r="C24" s="269"/>
      <c r="D24" s="270"/>
      <c r="E24" s="271"/>
      <c r="F24" s="23" t="s">
        <v>42</v>
      </c>
      <c r="G24" s="24" t="s">
        <v>18</v>
      </c>
      <c r="H24" s="25" t="s">
        <v>43</v>
      </c>
      <c r="I24" s="26">
        <v>852.803947223817</v>
      </c>
      <c r="J24" s="5"/>
    </row>
    <row r="25" spans="1:11" s="27" customFormat="1" ht="12">
      <c r="A25" s="319"/>
      <c r="B25" s="269"/>
      <c r="C25" s="269"/>
      <c r="D25" s="270"/>
      <c r="E25" s="271"/>
      <c r="F25" s="23" t="s">
        <v>44</v>
      </c>
      <c r="G25" s="24" t="s">
        <v>18</v>
      </c>
      <c r="H25" s="25" t="s">
        <v>45</v>
      </c>
      <c r="I25" s="26">
        <v>607.193141114168</v>
      </c>
      <c r="J25" s="5"/>
      <c r="K25" s="29"/>
    </row>
    <row r="26" spans="1:10" s="27" customFormat="1" ht="12">
      <c r="A26" s="319"/>
      <c r="B26" s="269"/>
      <c r="C26" s="269"/>
      <c r="D26" s="270" t="s">
        <v>15</v>
      </c>
      <c r="E26" s="271"/>
      <c r="F26" s="23" t="s">
        <v>46</v>
      </c>
      <c r="G26" s="24" t="s">
        <v>18</v>
      </c>
      <c r="H26" s="25" t="s">
        <v>47</v>
      </c>
      <c r="I26" s="26">
        <v>44.8843112648996</v>
      </c>
      <c r="J26" s="5"/>
    </row>
    <row r="27" spans="1:9" ht="12">
      <c r="A27" s="319"/>
      <c r="B27" s="30"/>
      <c r="C27" s="31" t="s">
        <v>48</v>
      </c>
      <c r="D27" s="32"/>
      <c r="E27" s="33"/>
      <c r="F27" s="34"/>
      <c r="G27" s="34"/>
      <c r="H27" s="34"/>
      <c r="I27" s="35">
        <f>SUM(I12:I26)</f>
        <v>6590.272930524121</v>
      </c>
    </row>
    <row r="28" spans="1:9" ht="16.5" customHeight="1">
      <c r="A28" s="319"/>
      <c r="B28" s="36" t="s">
        <v>49</v>
      </c>
      <c r="C28" s="37" t="s">
        <v>50</v>
      </c>
      <c r="D28" s="38" t="s">
        <v>51</v>
      </c>
      <c r="E28" s="318" t="s">
        <v>52</v>
      </c>
      <c r="F28" s="39" t="s">
        <v>53</v>
      </c>
      <c r="G28" s="40" t="s">
        <v>18</v>
      </c>
      <c r="H28" s="41" t="s">
        <v>54</v>
      </c>
      <c r="I28" s="42">
        <v>0.675934147105915</v>
      </c>
    </row>
    <row r="29" spans="1:9" ht="10.5" customHeight="1">
      <c r="A29" s="319"/>
      <c r="B29" s="44"/>
      <c r="C29" s="45"/>
      <c r="D29" s="46"/>
      <c r="E29" s="318"/>
      <c r="F29" s="47" t="s">
        <v>55</v>
      </c>
      <c r="G29" s="48" t="s">
        <v>18</v>
      </c>
      <c r="H29" s="48" t="s">
        <v>56</v>
      </c>
      <c r="I29" s="26">
        <v>35.0543387847171</v>
      </c>
    </row>
    <row r="30" spans="1:9" ht="12">
      <c r="A30" s="319"/>
      <c r="B30" s="30"/>
      <c r="C30" s="31" t="s">
        <v>57</v>
      </c>
      <c r="D30" s="32"/>
      <c r="E30" s="33"/>
      <c r="F30" s="34"/>
      <c r="G30" s="34"/>
      <c r="H30" s="34"/>
      <c r="I30" s="49">
        <f>SUM(I28:I29)</f>
        <v>35.730272931823016</v>
      </c>
    </row>
    <row r="31" spans="1:9" ht="12" customHeight="1">
      <c r="A31" s="319"/>
      <c r="B31" s="269" t="s">
        <v>58</v>
      </c>
      <c r="C31" s="300" t="s">
        <v>59</v>
      </c>
      <c r="D31" s="270" t="s">
        <v>15</v>
      </c>
      <c r="E31" s="271" t="s">
        <v>60</v>
      </c>
      <c r="F31" s="51" t="s">
        <v>61</v>
      </c>
      <c r="G31" s="24" t="s">
        <v>18</v>
      </c>
      <c r="H31" s="24" t="s">
        <v>62</v>
      </c>
      <c r="I31" s="26">
        <v>4766.60639412125</v>
      </c>
    </row>
    <row r="32" spans="1:9" ht="12">
      <c r="A32" s="319"/>
      <c r="B32" s="269" t="s">
        <v>58</v>
      </c>
      <c r="C32" s="300"/>
      <c r="D32" s="270" t="s">
        <v>15</v>
      </c>
      <c r="E32" s="271"/>
      <c r="F32" s="51" t="s">
        <v>63</v>
      </c>
      <c r="G32" s="24" t="s">
        <v>18</v>
      </c>
      <c r="H32" s="24" t="s">
        <v>64</v>
      </c>
      <c r="I32" s="26">
        <v>373.732822869824</v>
      </c>
    </row>
    <row r="33" spans="1:9" ht="12">
      <c r="A33" s="319"/>
      <c r="B33" s="269" t="s">
        <v>58</v>
      </c>
      <c r="C33" s="300"/>
      <c r="D33" s="270" t="s">
        <v>15</v>
      </c>
      <c r="E33" s="271"/>
      <c r="F33" s="51" t="s">
        <v>65</v>
      </c>
      <c r="G33" s="24" t="s">
        <v>18</v>
      </c>
      <c r="H33" s="24" t="s">
        <v>66</v>
      </c>
      <c r="I33" s="26">
        <v>215.554825869557</v>
      </c>
    </row>
    <row r="34" spans="1:9" ht="12">
      <c r="A34" s="319"/>
      <c r="B34" s="269" t="s">
        <v>58</v>
      </c>
      <c r="C34" s="300"/>
      <c r="D34" s="270" t="s">
        <v>15</v>
      </c>
      <c r="E34" s="271"/>
      <c r="F34" s="51" t="s">
        <v>67</v>
      </c>
      <c r="G34" s="24" t="s">
        <v>18</v>
      </c>
      <c r="H34" s="24" t="s">
        <v>68</v>
      </c>
      <c r="I34" s="26">
        <v>160.059347149191</v>
      </c>
    </row>
    <row r="35" spans="1:9" ht="12">
      <c r="A35" s="319"/>
      <c r="B35" s="269" t="s">
        <v>58</v>
      </c>
      <c r="C35" s="300"/>
      <c r="D35" s="270" t="s">
        <v>15</v>
      </c>
      <c r="E35" s="271"/>
      <c r="F35" s="51" t="s">
        <v>69</v>
      </c>
      <c r="G35" s="24" t="s">
        <v>18</v>
      </c>
      <c r="H35" s="24" t="s">
        <v>70</v>
      </c>
      <c r="I35" s="26">
        <v>865.75232611531</v>
      </c>
    </row>
    <row r="36" spans="1:9" ht="12">
      <c r="A36" s="319"/>
      <c r="B36" s="269" t="s">
        <v>58</v>
      </c>
      <c r="C36" s="300"/>
      <c r="D36" s="270" t="s">
        <v>15</v>
      </c>
      <c r="E36" s="271"/>
      <c r="F36" s="51" t="s">
        <v>71</v>
      </c>
      <c r="G36" s="24" t="s">
        <v>18</v>
      </c>
      <c r="H36" s="24" t="s">
        <v>72</v>
      </c>
      <c r="I36" s="26">
        <v>1906.41248051659</v>
      </c>
    </row>
    <row r="37" spans="1:9" ht="12">
      <c r="A37" s="319"/>
      <c r="B37" s="30"/>
      <c r="C37" s="31" t="s">
        <v>73</v>
      </c>
      <c r="D37" s="32"/>
      <c r="E37" s="33"/>
      <c r="F37" s="34"/>
      <c r="G37" s="34"/>
      <c r="H37" s="34"/>
      <c r="I37" s="49">
        <f>SUM(I31:I36)</f>
        <v>8288.118196641723</v>
      </c>
    </row>
    <row r="38" spans="1:10" s="27" customFormat="1" ht="25.5" customHeight="1">
      <c r="A38" s="319"/>
      <c r="B38" s="52"/>
      <c r="C38" s="53" t="s">
        <v>74</v>
      </c>
      <c r="D38" s="22" t="s">
        <v>75</v>
      </c>
      <c r="E38" s="54" t="s">
        <v>16</v>
      </c>
      <c r="F38" s="51" t="s">
        <v>74</v>
      </c>
      <c r="G38" s="24" t="s">
        <v>18</v>
      </c>
      <c r="H38" s="24" t="s">
        <v>76</v>
      </c>
      <c r="I38" s="55">
        <v>191.942239062455</v>
      </c>
      <c r="J38" s="5"/>
    </row>
    <row r="39" spans="1:9" ht="12">
      <c r="A39" s="319"/>
      <c r="B39" s="30"/>
      <c r="C39" s="31" t="s">
        <v>77</v>
      </c>
      <c r="D39" s="32"/>
      <c r="E39" s="33"/>
      <c r="F39" s="34"/>
      <c r="G39" s="34"/>
      <c r="H39" s="34"/>
      <c r="I39" s="49">
        <f>SUM(I38)</f>
        <v>191.942239062455</v>
      </c>
    </row>
    <row r="40" spans="1:9" ht="12" customHeight="1">
      <c r="A40" s="317" t="s">
        <v>13</v>
      </c>
      <c r="B40" s="269" t="s">
        <v>78</v>
      </c>
      <c r="C40" s="269" t="s">
        <v>79</v>
      </c>
      <c r="D40" s="270" t="s">
        <v>75</v>
      </c>
      <c r="E40" s="271" t="s">
        <v>80</v>
      </c>
      <c r="F40" s="51" t="s">
        <v>81</v>
      </c>
      <c r="G40" s="24" t="s">
        <v>18</v>
      </c>
      <c r="H40" s="24" t="s">
        <v>82</v>
      </c>
      <c r="I40" s="26">
        <v>81.8384811560793</v>
      </c>
    </row>
    <row r="41" spans="1:9" ht="12">
      <c r="A41" s="317"/>
      <c r="B41" s="269" t="s">
        <v>78</v>
      </c>
      <c r="C41" s="269" t="s">
        <v>83</v>
      </c>
      <c r="D41" s="270" t="s">
        <v>84</v>
      </c>
      <c r="E41" s="271" t="s">
        <v>85</v>
      </c>
      <c r="F41" s="51" t="s">
        <v>86</v>
      </c>
      <c r="G41" s="24" t="s">
        <v>18</v>
      </c>
      <c r="H41" s="24" t="s">
        <v>87</v>
      </c>
      <c r="I41" s="26">
        <v>7.64569944889212</v>
      </c>
    </row>
    <row r="42" spans="1:9" ht="12">
      <c r="A42" s="317"/>
      <c r="B42" s="269" t="s">
        <v>78</v>
      </c>
      <c r="C42" s="269" t="s">
        <v>83</v>
      </c>
      <c r="D42" s="270" t="s">
        <v>84</v>
      </c>
      <c r="E42" s="271" t="s">
        <v>85</v>
      </c>
      <c r="F42" s="51" t="s">
        <v>88</v>
      </c>
      <c r="G42" s="24" t="s">
        <v>18</v>
      </c>
      <c r="H42" s="24" t="s">
        <v>89</v>
      </c>
      <c r="I42" s="26">
        <v>109.182292768619</v>
      </c>
    </row>
    <row r="43" spans="1:9" ht="12">
      <c r="A43" s="317"/>
      <c r="B43" s="269" t="s">
        <v>78</v>
      </c>
      <c r="C43" s="269" t="s">
        <v>83</v>
      </c>
      <c r="D43" s="270" t="s">
        <v>84</v>
      </c>
      <c r="E43" s="271" t="s">
        <v>85</v>
      </c>
      <c r="F43" s="51" t="s">
        <v>90</v>
      </c>
      <c r="G43" s="24" t="s">
        <v>18</v>
      </c>
      <c r="H43" s="24" t="s">
        <v>91</v>
      </c>
      <c r="I43" s="26">
        <v>58.8303477400409</v>
      </c>
    </row>
    <row r="44" spans="1:9" ht="12">
      <c r="A44" s="317"/>
      <c r="B44" s="56"/>
      <c r="C44" s="57" t="s">
        <v>92</v>
      </c>
      <c r="D44" s="58"/>
      <c r="E44" s="59"/>
      <c r="F44" s="60"/>
      <c r="G44" s="60"/>
      <c r="H44" s="60"/>
      <c r="I44" s="49">
        <f>SUM(I40:I43)</f>
        <v>257.4968211136313</v>
      </c>
    </row>
    <row r="45" spans="1:9" ht="24.75">
      <c r="A45" s="317"/>
      <c r="B45" s="52"/>
      <c r="C45" s="20" t="s">
        <v>93</v>
      </c>
      <c r="D45" s="22" t="s">
        <v>75</v>
      </c>
      <c r="E45" s="54" t="s">
        <v>60</v>
      </c>
      <c r="F45" s="47" t="s">
        <v>94</v>
      </c>
      <c r="G45" s="61" t="s">
        <v>18</v>
      </c>
      <c r="H45" s="48" t="s">
        <v>95</v>
      </c>
      <c r="I45" s="26">
        <v>103.880242204545</v>
      </c>
    </row>
    <row r="46" spans="1:9" ht="12">
      <c r="A46" s="317"/>
      <c r="B46" s="62"/>
      <c r="C46" s="31" t="s">
        <v>96</v>
      </c>
      <c r="D46" s="32"/>
      <c r="E46" s="33"/>
      <c r="F46" s="34"/>
      <c r="G46" s="34"/>
      <c r="H46" s="34"/>
      <c r="I46" s="49">
        <f>SUM(I45)</f>
        <v>103.880242204545</v>
      </c>
    </row>
    <row r="47" spans="1:9" ht="12" customHeight="1">
      <c r="A47" s="317"/>
      <c r="B47" s="315"/>
      <c r="C47" s="269" t="s">
        <v>97</v>
      </c>
      <c r="D47" s="316" t="s">
        <v>98</v>
      </c>
      <c r="E47" s="262" t="s">
        <v>60</v>
      </c>
      <c r="F47" s="51" t="s">
        <v>99</v>
      </c>
      <c r="G47" s="24" t="s">
        <v>18</v>
      </c>
      <c r="H47" s="25" t="s">
        <v>100</v>
      </c>
      <c r="I47" s="26">
        <v>3431.33202142725</v>
      </c>
    </row>
    <row r="48" spans="1:9" ht="12">
      <c r="A48" s="317"/>
      <c r="B48" s="315"/>
      <c r="C48" s="269"/>
      <c r="D48" s="316"/>
      <c r="E48" s="262"/>
      <c r="F48" s="51" t="s">
        <v>101</v>
      </c>
      <c r="G48" s="24" t="s">
        <v>18</v>
      </c>
      <c r="H48" s="25" t="s">
        <v>102</v>
      </c>
      <c r="I48" s="26">
        <v>0.7950948653991641</v>
      </c>
    </row>
    <row r="49" spans="1:9" ht="23.25" customHeight="1">
      <c r="A49" s="317"/>
      <c r="B49" s="30"/>
      <c r="C49" s="254" t="s">
        <v>103</v>
      </c>
      <c r="D49" s="32"/>
      <c r="E49" s="33"/>
      <c r="F49" s="34"/>
      <c r="G49" s="34"/>
      <c r="H49" s="34"/>
      <c r="I49" s="49">
        <f>SUM(I47:I48)</f>
        <v>3432.127116292649</v>
      </c>
    </row>
    <row r="50" spans="1:16" ht="31.5" customHeight="1">
      <c r="A50" s="314" t="s">
        <v>104</v>
      </c>
      <c r="B50" s="64" t="s">
        <v>105</v>
      </c>
      <c r="C50" s="65" t="s">
        <v>106</v>
      </c>
      <c r="D50" s="66" t="s">
        <v>15</v>
      </c>
      <c r="E50" s="67" t="s">
        <v>107</v>
      </c>
      <c r="F50" s="68" t="s">
        <v>106</v>
      </c>
      <c r="G50" s="69" t="s">
        <v>108</v>
      </c>
      <c r="H50" s="70" t="s">
        <v>109</v>
      </c>
      <c r="I50" s="71">
        <v>121.594071361935</v>
      </c>
      <c r="L50" s="72"/>
      <c r="M50" s="72"/>
      <c r="N50" s="72"/>
      <c r="O50" s="72"/>
      <c r="P50" s="72"/>
    </row>
    <row r="51" spans="1:9" ht="12">
      <c r="A51" s="314"/>
      <c r="B51" s="62"/>
      <c r="C51" s="31" t="s">
        <v>110</v>
      </c>
      <c r="D51" s="32"/>
      <c r="E51" s="33"/>
      <c r="F51" s="34"/>
      <c r="G51" s="34"/>
      <c r="H51" s="34"/>
      <c r="I51" s="49">
        <f>SUM(I50)</f>
        <v>121.594071361935</v>
      </c>
    </row>
    <row r="52" spans="1:9" s="28" customFormat="1" ht="12" customHeight="1">
      <c r="A52" s="314"/>
      <c r="B52" s="269" t="s">
        <v>111</v>
      </c>
      <c r="C52" s="269" t="s">
        <v>112</v>
      </c>
      <c r="D52" s="270" t="s">
        <v>75</v>
      </c>
      <c r="E52" s="272" t="s">
        <v>107</v>
      </c>
      <c r="F52" s="47" t="s">
        <v>104</v>
      </c>
      <c r="G52" s="48" t="s">
        <v>108</v>
      </c>
      <c r="H52" s="48" t="s">
        <v>113</v>
      </c>
      <c r="I52" s="26">
        <v>489.179988186873</v>
      </c>
    </row>
    <row r="53" spans="1:9" s="28" customFormat="1" ht="12">
      <c r="A53" s="314"/>
      <c r="B53" s="269" t="s">
        <v>111</v>
      </c>
      <c r="C53" s="269" t="s">
        <v>112</v>
      </c>
      <c r="D53" s="270" t="s">
        <v>84</v>
      </c>
      <c r="E53" s="272"/>
      <c r="F53" s="47" t="s">
        <v>114</v>
      </c>
      <c r="G53" s="48" t="s">
        <v>108</v>
      </c>
      <c r="H53" s="73" t="s">
        <v>115</v>
      </c>
      <c r="I53" s="26">
        <v>91.0102419117388</v>
      </c>
    </row>
    <row r="54" spans="1:9" s="28" customFormat="1" ht="12">
      <c r="A54" s="314"/>
      <c r="B54" s="269" t="s">
        <v>111</v>
      </c>
      <c r="C54" s="269" t="s">
        <v>112</v>
      </c>
      <c r="D54" s="270" t="s">
        <v>84</v>
      </c>
      <c r="E54" s="272"/>
      <c r="F54" s="47" t="s">
        <v>116</v>
      </c>
      <c r="G54" s="48" t="s">
        <v>108</v>
      </c>
      <c r="H54" s="73" t="s">
        <v>117</v>
      </c>
      <c r="I54" s="26">
        <v>117.804430961319</v>
      </c>
    </row>
    <row r="55" spans="1:9" s="28" customFormat="1" ht="12">
      <c r="A55" s="314"/>
      <c r="B55" s="269" t="s">
        <v>111</v>
      </c>
      <c r="C55" s="269" t="s">
        <v>112</v>
      </c>
      <c r="D55" s="270" t="s">
        <v>84</v>
      </c>
      <c r="E55" s="272"/>
      <c r="F55" s="47" t="s">
        <v>118</v>
      </c>
      <c r="G55" s="48" t="s">
        <v>108</v>
      </c>
      <c r="H55" s="73" t="s">
        <v>119</v>
      </c>
      <c r="I55" s="26">
        <v>231.734479144612</v>
      </c>
    </row>
    <row r="56" spans="1:9" ht="12">
      <c r="A56" s="314"/>
      <c r="B56" s="30"/>
      <c r="C56" s="31" t="s">
        <v>120</v>
      </c>
      <c r="D56" s="32"/>
      <c r="E56" s="33"/>
      <c r="F56" s="34"/>
      <c r="G56" s="34"/>
      <c r="H56" s="34"/>
      <c r="I56" s="49">
        <f>SUM(I52:I55)</f>
        <v>929.7291402045428</v>
      </c>
    </row>
    <row r="57" spans="1:9" s="28" customFormat="1" ht="12" customHeight="1">
      <c r="A57" s="314"/>
      <c r="B57" s="313"/>
      <c r="C57" s="313" t="s">
        <v>121</v>
      </c>
      <c r="D57" s="270" t="s">
        <v>75</v>
      </c>
      <c r="E57" s="272" t="s">
        <v>107</v>
      </c>
      <c r="F57" s="51" t="s">
        <v>122</v>
      </c>
      <c r="G57" s="24" t="s">
        <v>108</v>
      </c>
      <c r="H57" s="24" t="s">
        <v>123</v>
      </c>
      <c r="I57" s="26">
        <v>99.5145668044093</v>
      </c>
    </row>
    <row r="58" spans="1:9" s="28" customFormat="1" ht="12">
      <c r="A58" s="314"/>
      <c r="B58" s="313" t="s">
        <v>111</v>
      </c>
      <c r="C58" s="313" t="s">
        <v>112</v>
      </c>
      <c r="D58" s="270" t="s">
        <v>84</v>
      </c>
      <c r="E58" s="272" t="s">
        <v>124</v>
      </c>
      <c r="F58" s="51" t="s">
        <v>125</v>
      </c>
      <c r="G58" s="24" t="s">
        <v>108</v>
      </c>
      <c r="H58" s="74" t="s">
        <v>126</v>
      </c>
      <c r="I58" s="26">
        <v>35.0908640133304</v>
      </c>
    </row>
    <row r="59" spans="1:9" s="28" customFormat="1" ht="12">
      <c r="A59" s="314"/>
      <c r="B59" s="313" t="s">
        <v>111</v>
      </c>
      <c r="C59" s="313" t="s">
        <v>112</v>
      </c>
      <c r="D59" s="270" t="s">
        <v>84</v>
      </c>
      <c r="E59" s="272" t="s">
        <v>124</v>
      </c>
      <c r="F59" s="51" t="s">
        <v>127</v>
      </c>
      <c r="G59" s="24" t="s">
        <v>108</v>
      </c>
      <c r="H59" s="74" t="s">
        <v>117</v>
      </c>
      <c r="I59" s="26">
        <v>35.5031966594687</v>
      </c>
    </row>
    <row r="60" spans="1:9" s="28" customFormat="1" ht="12">
      <c r="A60" s="314"/>
      <c r="B60" s="313" t="s">
        <v>111</v>
      </c>
      <c r="C60" s="313" t="s">
        <v>112</v>
      </c>
      <c r="D60" s="270" t="s">
        <v>84</v>
      </c>
      <c r="E60" s="272" t="s">
        <v>124</v>
      </c>
      <c r="F60" s="51" t="s">
        <v>128</v>
      </c>
      <c r="G60" s="24" t="s">
        <v>108</v>
      </c>
      <c r="H60" s="74" t="s">
        <v>129</v>
      </c>
      <c r="I60" s="26">
        <v>7.09223811999763</v>
      </c>
    </row>
    <row r="61" spans="1:9" ht="12">
      <c r="A61" s="314"/>
      <c r="B61" s="30"/>
      <c r="C61" s="31" t="s">
        <v>130</v>
      </c>
      <c r="D61" s="32"/>
      <c r="E61" s="33"/>
      <c r="F61" s="34"/>
      <c r="G61" s="34"/>
      <c r="H61" s="34"/>
      <c r="I61" s="49">
        <f>SUM(I57:I60)</f>
        <v>177.20086559720605</v>
      </c>
    </row>
    <row r="62" spans="1:9" s="28" customFormat="1" ht="12" customHeight="1">
      <c r="A62" s="314"/>
      <c r="B62" s="313"/>
      <c r="C62" s="313" t="s">
        <v>131</v>
      </c>
      <c r="D62" s="270" t="s">
        <v>75</v>
      </c>
      <c r="E62" s="272" t="s">
        <v>107</v>
      </c>
      <c r="F62" s="51" t="s">
        <v>127</v>
      </c>
      <c r="G62" s="24" t="s">
        <v>108</v>
      </c>
      <c r="H62" s="24" t="s">
        <v>132</v>
      </c>
      <c r="I62" s="26">
        <v>151.894969810426</v>
      </c>
    </row>
    <row r="63" spans="1:9" s="28" customFormat="1" ht="12">
      <c r="A63" s="314"/>
      <c r="B63" s="313" t="s">
        <v>111</v>
      </c>
      <c r="C63" s="313" t="s">
        <v>112</v>
      </c>
      <c r="D63" s="270" t="s">
        <v>84</v>
      </c>
      <c r="E63" s="272" t="s">
        <v>124</v>
      </c>
      <c r="F63" s="51" t="s">
        <v>133</v>
      </c>
      <c r="G63" s="24" t="s">
        <v>108</v>
      </c>
      <c r="H63" s="74" t="s">
        <v>134</v>
      </c>
      <c r="I63" s="26">
        <v>48.7079863665781</v>
      </c>
    </row>
    <row r="64" spans="1:9" ht="12">
      <c r="A64" s="314"/>
      <c r="B64" s="30"/>
      <c r="C64" s="31" t="s">
        <v>135</v>
      </c>
      <c r="D64" s="32"/>
      <c r="E64" s="33"/>
      <c r="F64" s="34"/>
      <c r="G64" s="34"/>
      <c r="H64" s="34"/>
      <c r="I64" s="49">
        <f>SUM(I62:I63)</f>
        <v>200.6029561770041</v>
      </c>
    </row>
    <row r="65" spans="1:9" s="28" customFormat="1" ht="12" customHeight="1">
      <c r="A65" s="314"/>
      <c r="B65" s="313"/>
      <c r="C65" s="313" t="s">
        <v>136</v>
      </c>
      <c r="D65" s="270" t="s">
        <v>75</v>
      </c>
      <c r="E65" s="272" t="s">
        <v>107</v>
      </c>
      <c r="F65" s="51" t="s">
        <v>137</v>
      </c>
      <c r="G65" s="24" t="s">
        <v>108</v>
      </c>
      <c r="H65" s="24" t="s">
        <v>138</v>
      </c>
      <c r="I65" s="26">
        <v>77.7468300469886</v>
      </c>
    </row>
    <row r="66" spans="1:9" s="28" customFormat="1" ht="12">
      <c r="A66" s="314"/>
      <c r="B66" s="313" t="s">
        <v>111</v>
      </c>
      <c r="C66" s="313" t="s">
        <v>112</v>
      </c>
      <c r="D66" s="270" t="s">
        <v>84</v>
      </c>
      <c r="E66" s="272" t="s">
        <v>124</v>
      </c>
      <c r="F66" s="51" t="s">
        <v>133</v>
      </c>
      <c r="G66" s="24" t="s">
        <v>108</v>
      </c>
      <c r="H66" s="74" t="s">
        <v>134</v>
      </c>
      <c r="I66" s="26">
        <v>0.720850942504206</v>
      </c>
    </row>
    <row r="67" spans="1:9" ht="12">
      <c r="A67" s="314"/>
      <c r="B67" s="30"/>
      <c r="C67" s="31" t="s">
        <v>139</v>
      </c>
      <c r="D67" s="32"/>
      <c r="E67" s="33"/>
      <c r="F67" s="34"/>
      <c r="G67" s="34"/>
      <c r="H67" s="34"/>
      <c r="I67" s="49">
        <f>SUM(I65:I66)</f>
        <v>78.4676809894928</v>
      </c>
    </row>
    <row r="68" spans="1:9" s="28" customFormat="1" ht="12" customHeight="1">
      <c r="A68" s="314"/>
      <c r="B68" s="313"/>
      <c r="C68" s="300" t="s">
        <v>140</v>
      </c>
      <c r="D68" s="270" t="s">
        <v>75</v>
      </c>
      <c r="E68" s="272" t="s">
        <v>107</v>
      </c>
      <c r="F68" s="23" t="s">
        <v>141</v>
      </c>
      <c r="G68" s="24" t="s">
        <v>108</v>
      </c>
      <c r="H68" s="25" t="s">
        <v>113</v>
      </c>
      <c r="I68" s="26">
        <v>391.84846020771</v>
      </c>
    </row>
    <row r="69" spans="1:9" s="28" customFormat="1" ht="12">
      <c r="A69" s="314"/>
      <c r="B69" s="313" t="s">
        <v>111</v>
      </c>
      <c r="C69" s="300" t="s">
        <v>112</v>
      </c>
      <c r="D69" s="270" t="s">
        <v>84</v>
      </c>
      <c r="E69" s="272" t="s">
        <v>124</v>
      </c>
      <c r="F69" s="51" t="s">
        <v>133</v>
      </c>
      <c r="G69" s="24" t="s">
        <v>108</v>
      </c>
      <c r="H69" s="75" t="s">
        <v>134</v>
      </c>
      <c r="I69" s="26">
        <v>20.960064085903</v>
      </c>
    </row>
    <row r="70" spans="1:9" s="28" customFormat="1" ht="12">
      <c r="A70" s="314"/>
      <c r="B70" s="313" t="s">
        <v>111</v>
      </c>
      <c r="C70" s="300" t="s">
        <v>112</v>
      </c>
      <c r="D70" s="270" t="s">
        <v>84</v>
      </c>
      <c r="E70" s="272" t="s">
        <v>124</v>
      </c>
      <c r="F70" s="23" t="s">
        <v>142</v>
      </c>
      <c r="G70" s="24" t="s">
        <v>108</v>
      </c>
      <c r="H70" s="75" t="s">
        <v>143</v>
      </c>
      <c r="I70" s="26">
        <v>74.4543100405681</v>
      </c>
    </row>
    <row r="71" spans="1:9" ht="12">
      <c r="A71" s="314"/>
      <c r="B71" s="30"/>
      <c r="C71" s="31" t="s">
        <v>144</v>
      </c>
      <c r="D71" s="32"/>
      <c r="E71" s="33"/>
      <c r="F71" s="34"/>
      <c r="G71" s="34"/>
      <c r="H71" s="34"/>
      <c r="I71" s="49">
        <f>SUM(I68:I70)</f>
        <v>487.2628343341811</v>
      </c>
    </row>
    <row r="72" spans="1:16" ht="12" customHeight="1">
      <c r="A72" s="314"/>
      <c r="B72" s="269" t="s">
        <v>145</v>
      </c>
      <c r="C72" s="269" t="s">
        <v>146</v>
      </c>
      <c r="D72" s="270" t="s">
        <v>75</v>
      </c>
      <c r="E72" s="272" t="s">
        <v>107</v>
      </c>
      <c r="F72" s="47" t="s">
        <v>147</v>
      </c>
      <c r="G72" s="48" t="s">
        <v>108</v>
      </c>
      <c r="H72" s="48" t="s">
        <v>148</v>
      </c>
      <c r="I72" s="26">
        <v>36.3749145563117</v>
      </c>
      <c r="L72" s="72"/>
      <c r="M72" s="72"/>
      <c r="N72" s="72"/>
      <c r="O72" s="72"/>
      <c r="P72" s="72"/>
    </row>
    <row r="73" spans="1:16" ht="12">
      <c r="A73" s="314"/>
      <c r="B73" s="269" t="s">
        <v>145</v>
      </c>
      <c r="C73" s="269" t="s">
        <v>146</v>
      </c>
      <c r="D73" s="270" t="s">
        <v>84</v>
      </c>
      <c r="E73" s="272" t="s">
        <v>124</v>
      </c>
      <c r="F73" s="76" t="s">
        <v>149</v>
      </c>
      <c r="G73" s="48" t="s">
        <v>108</v>
      </c>
      <c r="H73" s="48" t="s">
        <v>150</v>
      </c>
      <c r="I73" s="26">
        <v>116.272370730327</v>
      </c>
      <c r="L73" s="72"/>
      <c r="M73" s="72"/>
      <c r="N73" s="72"/>
      <c r="O73" s="72"/>
      <c r="P73" s="72"/>
    </row>
    <row r="74" spans="1:16" ht="12">
      <c r="A74" s="314"/>
      <c r="B74" s="269" t="s">
        <v>145</v>
      </c>
      <c r="C74" s="269" t="s">
        <v>146</v>
      </c>
      <c r="D74" s="270" t="s">
        <v>84</v>
      </c>
      <c r="E74" s="272" t="s">
        <v>124</v>
      </c>
      <c r="F74" s="47" t="s">
        <v>151</v>
      </c>
      <c r="G74" s="48" t="s">
        <v>108</v>
      </c>
      <c r="H74" s="48" t="s">
        <v>152</v>
      </c>
      <c r="I74" s="26">
        <v>79.7919429406332</v>
      </c>
      <c r="L74" s="72"/>
      <c r="M74" s="72"/>
      <c r="N74" s="72"/>
      <c r="O74" s="72"/>
      <c r="P74" s="72"/>
    </row>
    <row r="75" spans="1:9" ht="13.5" thickBot="1" thickTop="1">
      <c r="A75" s="314"/>
      <c r="B75" s="56"/>
      <c r="C75" s="57" t="s">
        <v>153</v>
      </c>
      <c r="D75" s="58"/>
      <c r="E75" s="59"/>
      <c r="F75" s="60"/>
      <c r="G75" s="60"/>
      <c r="H75" s="60"/>
      <c r="I75" s="49">
        <f>SUM(I72:I74)</f>
        <v>232.43922822727188</v>
      </c>
    </row>
    <row r="76" spans="1:9" ht="12.75" customHeight="1" thickBot="1" thickTop="1">
      <c r="A76" s="258" t="s">
        <v>154</v>
      </c>
      <c r="B76" s="311" t="s">
        <v>155</v>
      </c>
      <c r="C76" s="281" t="s">
        <v>156</v>
      </c>
      <c r="D76" s="312" t="s">
        <v>157</v>
      </c>
      <c r="E76" s="283" t="s">
        <v>158</v>
      </c>
      <c r="F76" s="68" t="s">
        <v>159</v>
      </c>
      <c r="G76" s="70" t="s">
        <v>160</v>
      </c>
      <c r="H76" s="70" t="s">
        <v>161</v>
      </c>
      <c r="I76" s="71">
        <v>56.8052935553531</v>
      </c>
    </row>
    <row r="77" spans="1:9" ht="13.5" thickBot="1" thickTop="1">
      <c r="A77" s="259"/>
      <c r="B77" s="311" t="s">
        <v>155</v>
      </c>
      <c r="C77" s="281" t="s">
        <v>156</v>
      </c>
      <c r="D77" s="312" t="s">
        <v>84</v>
      </c>
      <c r="E77" s="283"/>
      <c r="F77" s="47" t="s">
        <v>162</v>
      </c>
      <c r="G77" s="48" t="s">
        <v>160</v>
      </c>
      <c r="H77" s="48" t="s">
        <v>163</v>
      </c>
      <c r="I77" s="26">
        <v>310.141082213888</v>
      </c>
    </row>
    <row r="78" spans="1:9" ht="13.5" thickBot="1" thickTop="1">
      <c r="A78" s="259"/>
      <c r="B78" s="311" t="s">
        <v>155</v>
      </c>
      <c r="C78" s="281" t="s">
        <v>156</v>
      </c>
      <c r="D78" s="312" t="s">
        <v>84</v>
      </c>
      <c r="E78" s="283"/>
      <c r="F78" s="47" t="s">
        <v>164</v>
      </c>
      <c r="G78" s="48" t="s">
        <v>160</v>
      </c>
      <c r="H78" s="48" t="s">
        <v>165</v>
      </c>
      <c r="I78" s="26">
        <v>52.6877878753475</v>
      </c>
    </row>
    <row r="79" spans="1:9" ht="12.75" thickTop="1">
      <c r="A79" s="259"/>
      <c r="B79" s="311" t="s">
        <v>155</v>
      </c>
      <c r="C79" s="281" t="s">
        <v>156</v>
      </c>
      <c r="D79" s="312" t="s">
        <v>84</v>
      </c>
      <c r="E79" s="283"/>
      <c r="F79" s="47" t="s">
        <v>166</v>
      </c>
      <c r="G79" s="48" t="s">
        <v>160</v>
      </c>
      <c r="H79" s="48" t="s">
        <v>167</v>
      </c>
      <c r="I79" s="26">
        <v>305.638506173601</v>
      </c>
    </row>
    <row r="80" spans="1:9" ht="16.5" customHeight="1">
      <c r="A80" s="259"/>
      <c r="B80" s="30"/>
      <c r="C80" s="32" t="s">
        <v>168</v>
      </c>
      <c r="D80" s="32"/>
      <c r="E80" s="33"/>
      <c r="F80" s="34"/>
      <c r="G80" s="34"/>
      <c r="H80" s="34"/>
      <c r="I80" s="49">
        <f>SUM(I76:I79)</f>
        <v>725.2726698181896</v>
      </c>
    </row>
    <row r="81" spans="1:9" ht="12" customHeight="1">
      <c r="A81" s="259"/>
      <c r="B81" s="269" t="s">
        <v>169</v>
      </c>
      <c r="C81" s="309" t="s">
        <v>170</v>
      </c>
      <c r="D81" s="270" t="s">
        <v>157</v>
      </c>
      <c r="E81" s="310" t="s">
        <v>171</v>
      </c>
      <c r="F81" s="47" t="s">
        <v>172</v>
      </c>
      <c r="G81" s="48" t="s">
        <v>160</v>
      </c>
      <c r="H81" s="48" t="s">
        <v>173</v>
      </c>
      <c r="I81" s="26">
        <v>37.9189309748507</v>
      </c>
    </row>
    <row r="82" spans="1:9" ht="12">
      <c r="A82" s="259"/>
      <c r="B82" s="269" t="s">
        <v>169</v>
      </c>
      <c r="C82" s="309" t="s">
        <v>174</v>
      </c>
      <c r="D82" s="270" t="s">
        <v>175</v>
      </c>
      <c r="E82" s="310"/>
      <c r="F82" s="47" t="s">
        <v>176</v>
      </c>
      <c r="G82" s="48" t="s">
        <v>160</v>
      </c>
      <c r="H82" s="48" t="s">
        <v>177</v>
      </c>
      <c r="I82" s="26">
        <v>6.39481413878164</v>
      </c>
    </row>
    <row r="83" spans="1:9" ht="12">
      <c r="A83" s="259"/>
      <c r="B83" s="30"/>
      <c r="C83" s="31" t="s">
        <v>178</v>
      </c>
      <c r="D83" s="32"/>
      <c r="E83" s="59"/>
      <c r="F83" s="34"/>
      <c r="G83" s="34"/>
      <c r="H83" s="34"/>
      <c r="I83" s="49">
        <f>SUM(I81:I82)</f>
        <v>44.31374511363234</v>
      </c>
    </row>
    <row r="84" spans="1:9" ht="12">
      <c r="A84" s="259"/>
      <c r="B84" s="77" t="s">
        <v>179</v>
      </c>
      <c r="C84" s="78" t="s">
        <v>180</v>
      </c>
      <c r="D84" s="51" t="s">
        <v>51</v>
      </c>
      <c r="E84" s="54" t="s">
        <v>52</v>
      </c>
      <c r="F84" s="51" t="s">
        <v>154</v>
      </c>
      <c r="G84" s="24" t="s">
        <v>160</v>
      </c>
      <c r="H84" s="24" t="s">
        <v>181</v>
      </c>
      <c r="I84" s="26">
        <v>1531.18923584091</v>
      </c>
    </row>
    <row r="85" spans="1:9" ht="12">
      <c r="A85" s="259"/>
      <c r="B85" s="30"/>
      <c r="C85" s="31" t="s">
        <v>182</v>
      </c>
      <c r="D85" s="32"/>
      <c r="E85" s="33"/>
      <c r="F85" s="34"/>
      <c r="G85" s="34"/>
      <c r="H85" s="34"/>
      <c r="I85" s="49">
        <f>SUM(I84)</f>
        <v>1531.18923584091</v>
      </c>
    </row>
    <row r="86" spans="1:16" ht="12" customHeight="1">
      <c r="A86" s="259"/>
      <c r="B86" s="269" t="s">
        <v>183</v>
      </c>
      <c r="C86" s="269" t="s">
        <v>184</v>
      </c>
      <c r="D86" s="270" t="s">
        <v>75</v>
      </c>
      <c r="E86" s="272" t="s">
        <v>185</v>
      </c>
      <c r="F86" s="47" t="s">
        <v>154</v>
      </c>
      <c r="G86" s="48" t="s">
        <v>160</v>
      </c>
      <c r="H86" s="48" t="s">
        <v>181</v>
      </c>
      <c r="I86" s="26">
        <v>27.037031177618</v>
      </c>
      <c r="L86" s="72"/>
      <c r="M86" s="72"/>
      <c r="N86" s="72"/>
      <c r="O86" s="72"/>
      <c r="P86" s="72"/>
    </row>
    <row r="87" spans="1:16" ht="12">
      <c r="A87" s="259"/>
      <c r="B87" s="269" t="s">
        <v>183</v>
      </c>
      <c r="C87" s="269" t="s">
        <v>184</v>
      </c>
      <c r="D87" s="270" t="s">
        <v>84</v>
      </c>
      <c r="E87" s="272" t="s">
        <v>186</v>
      </c>
      <c r="F87" s="47" t="s">
        <v>187</v>
      </c>
      <c r="G87" s="48" t="s">
        <v>160</v>
      </c>
      <c r="H87" s="48" t="s">
        <v>188</v>
      </c>
      <c r="I87" s="26">
        <v>31.2189077542026</v>
      </c>
      <c r="L87" s="72"/>
      <c r="M87" s="72"/>
      <c r="N87" s="72"/>
      <c r="O87" s="72"/>
      <c r="P87" s="72"/>
    </row>
    <row r="88" spans="1:9" ht="12">
      <c r="A88" s="259"/>
      <c r="B88" s="30"/>
      <c r="C88" s="31" t="s">
        <v>189</v>
      </c>
      <c r="D88" s="32"/>
      <c r="E88" s="33"/>
      <c r="F88" s="34"/>
      <c r="G88" s="34"/>
      <c r="H88" s="34"/>
      <c r="I88" s="49">
        <f>SUM(I86:I87)</f>
        <v>58.2559389318206</v>
      </c>
    </row>
    <row r="89" spans="1:9" ht="12" customHeight="1">
      <c r="A89" s="259"/>
      <c r="B89" s="267" t="s">
        <v>190</v>
      </c>
      <c r="C89" s="267" t="s">
        <v>191</v>
      </c>
      <c r="D89" s="294" t="s">
        <v>75</v>
      </c>
      <c r="E89" s="271" t="s">
        <v>185</v>
      </c>
      <c r="F89" s="47" t="s">
        <v>192</v>
      </c>
      <c r="G89" s="48" t="s">
        <v>160</v>
      </c>
      <c r="H89" s="48" t="s">
        <v>193</v>
      </c>
      <c r="I89" s="26">
        <v>331.739492319979</v>
      </c>
    </row>
    <row r="90" spans="1:9" ht="12">
      <c r="A90" s="259"/>
      <c r="B90" s="267" t="s">
        <v>190</v>
      </c>
      <c r="C90" s="267"/>
      <c r="D90" s="294" t="s">
        <v>194</v>
      </c>
      <c r="E90" s="271"/>
      <c r="F90" s="47" t="s">
        <v>195</v>
      </c>
      <c r="G90" s="48" t="s">
        <v>160</v>
      </c>
      <c r="H90" s="48" t="s">
        <v>196</v>
      </c>
      <c r="I90" s="26">
        <v>107.903387910153</v>
      </c>
    </row>
    <row r="91" spans="1:9" ht="12">
      <c r="A91" s="259"/>
      <c r="B91" s="267" t="s">
        <v>190</v>
      </c>
      <c r="C91" s="267"/>
      <c r="D91" s="294" t="s">
        <v>194</v>
      </c>
      <c r="E91" s="271"/>
      <c r="F91" s="47" t="s">
        <v>197</v>
      </c>
      <c r="G91" s="48" t="s">
        <v>160</v>
      </c>
      <c r="H91" s="48" t="s">
        <v>198</v>
      </c>
      <c r="I91" s="26">
        <v>350.87398253794</v>
      </c>
    </row>
    <row r="92" spans="1:9" ht="12">
      <c r="A92" s="259"/>
      <c r="B92" s="267" t="s">
        <v>190</v>
      </c>
      <c r="C92" s="267"/>
      <c r="D92" s="294" t="s">
        <v>194</v>
      </c>
      <c r="E92" s="271"/>
      <c r="F92" s="47" t="s">
        <v>199</v>
      </c>
      <c r="G92" s="48" t="s">
        <v>160</v>
      </c>
      <c r="H92" s="48" t="s">
        <v>200</v>
      </c>
      <c r="I92" s="26">
        <v>50.188105892346</v>
      </c>
    </row>
    <row r="93" spans="1:9" ht="12">
      <c r="A93" s="259"/>
      <c r="B93" s="267"/>
      <c r="C93" s="267"/>
      <c r="D93" s="294"/>
      <c r="E93" s="271"/>
      <c r="F93" s="47" t="s">
        <v>201</v>
      </c>
      <c r="G93" s="48" t="s">
        <v>202</v>
      </c>
      <c r="H93" s="48" t="s">
        <v>203</v>
      </c>
      <c r="I93" s="26">
        <v>34.2572262914427</v>
      </c>
    </row>
    <row r="94" spans="1:9" ht="12">
      <c r="A94" s="259"/>
      <c r="B94" s="267"/>
      <c r="C94" s="267"/>
      <c r="D94" s="294"/>
      <c r="E94" s="271"/>
      <c r="F94" s="47" t="s">
        <v>204</v>
      </c>
      <c r="G94" s="48" t="s">
        <v>202</v>
      </c>
      <c r="H94" s="48" t="s">
        <v>205</v>
      </c>
      <c r="I94" s="26">
        <v>12.9059568650901</v>
      </c>
    </row>
    <row r="95" spans="1:9" ht="12">
      <c r="A95" s="259"/>
      <c r="B95" s="267"/>
      <c r="C95" s="267"/>
      <c r="D95" s="294"/>
      <c r="E95" s="271"/>
      <c r="F95" s="47" t="s">
        <v>206</v>
      </c>
      <c r="G95" s="48" t="s">
        <v>160</v>
      </c>
      <c r="H95" s="48" t="s">
        <v>207</v>
      </c>
      <c r="I95" s="26">
        <v>351.264338021051</v>
      </c>
    </row>
    <row r="96" spans="1:9" ht="12">
      <c r="A96" s="259"/>
      <c r="B96" s="267"/>
      <c r="C96" s="267"/>
      <c r="D96" s="294"/>
      <c r="E96" s="271"/>
      <c r="F96" s="47" t="s">
        <v>208</v>
      </c>
      <c r="G96" s="48" t="s">
        <v>202</v>
      </c>
      <c r="H96" s="48" t="s">
        <v>209</v>
      </c>
      <c r="I96" s="26">
        <v>12.4255864522741</v>
      </c>
    </row>
    <row r="97" spans="1:9" ht="12">
      <c r="A97" s="259"/>
      <c r="B97" s="267"/>
      <c r="C97" s="267"/>
      <c r="D97" s="294"/>
      <c r="E97" s="271"/>
      <c r="F97" s="47" t="s">
        <v>210</v>
      </c>
      <c r="G97" s="48" t="s">
        <v>202</v>
      </c>
      <c r="H97" s="48" t="s">
        <v>211</v>
      </c>
      <c r="I97" s="26">
        <v>495.164846195921</v>
      </c>
    </row>
    <row r="98" spans="1:9" ht="12">
      <c r="A98" s="259"/>
      <c r="B98" s="267"/>
      <c r="C98" s="267"/>
      <c r="D98" s="294"/>
      <c r="E98" s="271"/>
      <c r="F98" s="47" t="s">
        <v>212</v>
      </c>
      <c r="G98" s="48" t="s">
        <v>213</v>
      </c>
      <c r="H98" s="48" t="s">
        <v>214</v>
      </c>
      <c r="I98" s="26">
        <v>96.2064571891889</v>
      </c>
    </row>
    <row r="99" spans="1:9" ht="12">
      <c r="A99" s="259"/>
      <c r="B99" s="267"/>
      <c r="C99" s="267"/>
      <c r="D99" s="294"/>
      <c r="E99" s="271"/>
      <c r="F99" s="47" t="s">
        <v>215</v>
      </c>
      <c r="G99" s="48" t="s">
        <v>202</v>
      </c>
      <c r="H99" s="48" t="s">
        <v>216</v>
      </c>
      <c r="I99" s="26">
        <v>293.056454651164</v>
      </c>
    </row>
    <row r="100" spans="1:9" ht="12">
      <c r="A100" s="259"/>
      <c r="B100" s="267"/>
      <c r="C100" s="267"/>
      <c r="D100" s="294"/>
      <c r="E100" s="271"/>
      <c r="F100" s="47" t="s">
        <v>217</v>
      </c>
      <c r="G100" s="48" t="s">
        <v>213</v>
      </c>
      <c r="H100" s="48" t="s">
        <v>218</v>
      </c>
      <c r="I100" s="26">
        <v>410.759178387533</v>
      </c>
    </row>
    <row r="101" spans="1:9" ht="12">
      <c r="A101" s="259"/>
      <c r="B101" s="267"/>
      <c r="C101" s="267"/>
      <c r="D101" s="294"/>
      <c r="E101" s="271"/>
      <c r="F101" s="47" t="s">
        <v>219</v>
      </c>
      <c r="G101" s="48" t="s">
        <v>213</v>
      </c>
      <c r="H101" s="48" t="s">
        <v>220</v>
      </c>
      <c r="I101" s="26">
        <v>12.5569609757069</v>
      </c>
    </row>
    <row r="102" spans="1:9" ht="12">
      <c r="A102" s="259"/>
      <c r="B102" s="267"/>
      <c r="C102" s="267"/>
      <c r="D102" s="294"/>
      <c r="E102" s="271"/>
      <c r="F102" s="47" t="s">
        <v>221</v>
      </c>
      <c r="G102" s="48" t="s">
        <v>160</v>
      </c>
      <c r="H102" s="48" t="s">
        <v>222</v>
      </c>
      <c r="I102" s="26">
        <v>192.73056747552</v>
      </c>
    </row>
    <row r="103" spans="1:9" ht="12">
      <c r="A103" s="259"/>
      <c r="B103" s="267"/>
      <c r="C103" s="267"/>
      <c r="D103" s="294"/>
      <c r="E103" s="271"/>
      <c r="F103" s="47" t="s">
        <v>223</v>
      </c>
      <c r="G103" s="48" t="s">
        <v>160</v>
      </c>
      <c r="H103" s="48" t="s">
        <v>224</v>
      </c>
      <c r="I103" s="26">
        <v>96.2769616165335</v>
      </c>
    </row>
    <row r="104" spans="1:9" ht="12">
      <c r="A104" s="259"/>
      <c r="B104" s="267"/>
      <c r="C104" s="267"/>
      <c r="D104" s="294"/>
      <c r="E104" s="271"/>
      <c r="F104" s="47" t="s">
        <v>225</v>
      </c>
      <c r="G104" s="48" t="s">
        <v>160</v>
      </c>
      <c r="H104" s="48" t="s">
        <v>226</v>
      </c>
      <c r="I104" s="26">
        <v>218.01145388179</v>
      </c>
    </row>
    <row r="105" spans="1:9" ht="12">
      <c r="A105" s="259"/>
      <c r="B105" s="267"/>
      <c r="C105" s="267"/>
      <c r="D105" s="294"/>
      <c r="E105" s="271"/>
      <c r="F105" s="47" t="s">
        <v>227</v>
      </c>
      <c r="G105" s="48" t="s">
        <v>213</v>
      </c>
      <c r="H105" s="48" t="s">
        <v>228</v>
      </c>
      <c r="I105" s="26">
        <v>342.625582529719</v>
      </c>
    </row>
    <row r="106" spans="1:9" ht="12">
      <c r="A106" s="259"/>
      <c r="B106" s="267"/>
      <c r="C106" s="267"/>
      <c r="D106" s="294"/>
      <c r="E106" s="271"/>
      <c r="F106" s="47" t="s">
        <v>229</v>
      </c>
      <c r="G106" s="48" t="s">
        <v>202</v>
      </c>
      <c r="H106" s="48" t="s">
        <v>230</v>
      </c>
      <c r="I106" s="26">
        <v>341.035136316851</v>
      </c>
    </row>
    <row r="107" spans="1:9" ht="12">
      <c r="A107" s="259"/>
      <c r="B107" s="267"/>
      <c r="C107" s="267"/>
      <c r="D107" s="294"/>
      <c r="E107" s="271"/>
      <c r="F107" s="47" t="s">
        <v>231</v>
      </c>
      <c r="G107" s="48" t="s">
        <v>213</v>
      </c>
      <c r="H107" s="48" t="s">
        <v>232</v>
      </c>
      <c r="I107" s="26">
        <v>18.4753822488171</v>
      </c>
    </row>
    <row r="108" spans="1:9" ht="12">
      <c r="A108" s="259"/>
      <c r="B108" s="267"/>
      <c r="C108" s="267"/>
      <c r="D108" s="294"/>
      <c r="E108" s="271"/>
      <c r="F108" s="47" t="s">
        <v>233</v>
      </c>
      <c r="G108" s="48" t="s">
        <v>160</v>
      </c>
      <c r="H108" s="48" t="s">
        <v>234</v>
      </c>
      <c r="I108" s="26">
        <v>30.4743096460612</v>
      </c>
    </row>
    <row r="109" spans="1:9" ht="12">
      <c r="A109" s="259"/>
      <c r="B109" s="267"/>
      <c r="C109" s="267"/>
      <c r="D109" s="294"/>
      <c r="E109" s="271"/>
      <c r="F109" s="47" t="s">
        <v>235</v>
      </c>
      <c r="G109" s="48" t="s">
        <v>160</v>
      </c>
      <c r="H109" s="48" t="s">
        <v>236</v>
      </c>
      <c r="I109" s="26">
        <v>106.323948763029</v>
      </c>
    </row>
    <row r="110" spans="1:9" ht="12">
      <c r="A110" s="259"/>
      <c r="B110" s="267"/>
      <c r="C110" s="267"/>
      <c r="D110" s="294"/>
      <c r="E110" s="271"/>
      <c r="F110" s="47" t="s">
        <v>237</v>
      </c>
      <c r="G110" s="48" t="s">
        <v>160</v>
      </c>
      <c r="H110" s="48" t="s">
        <v>238</v>
      </c>
      <c r="I110" s="26">
        <v>36.5787346273308</v>
      </c>
    </row>
    <row r="111" spans="1:9" ht="12">
      <c r="A111" s="259"/>
      <c r="B111" s="30"/>
      <c r="C111" s="31" t="s">
        <v>239</v>
      </c>
      <c r="D111" s="32"/>
      <c r="E111" s="33"/>
      <c r="F111" s="34"/>
      <c r="G111" s="34"/>
      <c r="H111" s="34"/>
      <c r="I111" s="49">
        <f>SUM(I89:I110)</f>
        <v>3941.834050795441</v>
      </c>
    </row>
    <row r="112" spans="1:9" ht="13.5" customHeight="1">
      <c r="A112" s="259"/>
      <c r="B112" s="81"/>
      <c r="C112" s="82" t="s">
        <v>240</v>
      </c>
      <c r="D112" s="270" t="s">
        <v>75</v>
      </c>
      <c r="E112" s="304" t="s">
        <v>185</v>
      </c>
      <c r="F112" s="83" t="s">
        <v>164</v>
      </c>
      <c r="G112" s="84" t="s">
        <v>160</v>
      </c>
      <c r="H112" s="84" t="s">
        <v>165</v>
      </c>
      <c r="I112" s="26">
        <v>149.851782660512</v>
      </c>
    </row>
    <row r="113" spans="1:9" ht="12">
      <c r="A113" s="259"/>
      <c r="B113" s="85"/>
      <c r="C113" s="86"/>
      <c r="D113" s="270"/>
      <c r="E113" s="304"/>
      <c r="F113" s="83" t="s">
        <v>241</v>
      </c>
      <c r="G113" s="84" t="s">
        <v>160</v>
      </c>
      <c r="H113" s="84" t="s">
        <v>242</v>
      </c>
      <c r="I113" s="26">
        <v>49.2986709531278</v>
      </c>
    </row>
    <row r="114" spans="1:9" ht="12.75" thickBot="1">
      <c r="A114" s="308"/>
      <c r="B114" s="87"/>
      <c r="C114" s="88" t="s">
        <v>243</v>
      </c>
      <c r="D114" s="89"/>
      <c r="E114" s="90"/>
      <c r="F114" s="91"/>
      <c r="G114" s="91"/>
      <c r="H114" s="91"/>
      <c r="I114" s="49">
        <f>SUM(I112:I113)</f>
        <v>199.1504536136398</v>
      </c>
    </row>
    <row r="115" spans="1:9" ht="12.75" customHeight="1" thickBot="1" thickTop="1">
      <c r="A115" s="258" t="s">
        <v>244</v>
      </c>
      <c r="B115" s="305" t="s">
        <v>245</v>
      </c>
      <c r="C115" s="305" t="s">
        <v>246</v>
      </c>
      <c r="D115" s="306" t="s">
        <v>15</v>
      </c>
      <c r="E115" s="307" t="s">
        <v>247</v>
      </c>
      <c r="F115" s="68" t="s">
        <v>248</v>
      </c>
      <c r="G115" s="70" t="s">
        <v>249</v>
      </c>
      <c r="H115" s="70" t="s">
        <v>250</v>
      </c>
      <c r="I115" s="71">
        <v>3687.30628214007</v>
      </c>
    </row>
    <row r="116" spans="1:9" ht="13.5" thickBot="1" thickTop="1">
      <c r="A116" s="259"/>
      <c r="B116" s="305"/>
      <c r="C116" s="305"/>
      <c r="D116" s="306"/>
      <c r="E116" s="307"/>
      <c r="F116" s="47" t="s">
        <v>251</v>
      </c>
      <c r="G116" s="48" t="s">
        <v>249</v>
      </c>
      <c r="H116" s="48" t="s">
        <v>252</v>
      </c>
      <c r="I116" s="26">
        <v>4176.25373678425</v>
      </c>
    </row>
    <row r="117" spans="1:9" ht="12.75" thickTop="1">
      <c r="A117" s="259"/>
      <c r="B117" s="305" t="s">
        <v>245</v>
      </c>
      <c r="C117" s="305"/>
      <c r="D117" s="306" t="s">
        <v>15</v>
      </c>
      <c r="E117" s="307" t="s">
        <v>253</v>
      </c>
      <c r="F117" s="47" t="s">
        <v>254</v>
      </c>
      <c r="G117" s="48" t="s">
        <v>249</v>
      </c>
      <c r="H117" s="48" t="s">
        <v>255</v>
      </c>
      <c r="I117" s="4">
        <v>209.917832579469</v>
      </c>
    </row>
    <row r="118" spans="1:9" ht="12">
      <c r="A118" s="259"/>
      <c r="B118" s="30"/>
      <c r="C118" s="31" t="s">
        <v>256</v>
      </c>
      <c r="D118" s="32"/>
      <c r="E118" s="33"/>
      <c r="F118" s="34"/>
      <c r="G118" s="34"/>
      <c r="H118" s="34"/>
      <c r="I118" s="49">
        <f>SUM(I115:I117)</f>
        <v>8073.477851503789</v>
      </c>
    </row>
    <row r="119" spans="1:9" ht="24.75">
      <c r="A119" s="259"/>
      <c r="B119" s="77" t="s">
        <v>257</v>
      </c>
      <c r="C119" s="20" t="s">
        <v>258</v>
      </c>
      <c r="D119" s="22" t="s">
        <v>75</v>
      </c>
      <c r="E119" s="54" t="s">
        <v>247</v>
      </c>
      <c r="F119" s="47" t="s">
        <v>259</v>
      </c>
      <c r="G119" s="92" t="s">
        <v>249</v>
      </c>
      <c r="H119" s="48" t="s">
        <v>260</v>
      </c>
      <c r="I119" s="26">
        <v>61.1798951136349</v>
      </c>
    </row>
    <row r="120" spans="1:9" ht="12">
      <c r="A120" s="259"/>
      <c r="B120" s="30"/>
      <c r="C120" s="31" t="s">
        <v>261</v>
      </c>
      <c r="D120" s="32"/>
      <c r="E120" s="33"/>
      <c r="F120" s="34"/>
      <c r="G120" s="34"/>
      <c r="H120" s="34"/>
      <c r="I120" s="49">
        <f>SUM(I119)</f>
        <v>61.1798951136349</v>
      </c>
    </row>
    <row r="121" spans="1:9" ht="24.75">
      <c r="A121" s="259"/>
      <c r="B121" s="93" t="s">
        <v>262</v>
      </c>
      <c r="C121" s="79" t="s">
        <v>263</v>
      </c>
      <c r="D121" s="94" t="s">
        <v>264</v>
      </c>
      <c r="E121" s="95" t="s">
        <v>247</v>
      </c>
      <c r="F121" s="47" t="s">
        <v>265</v>
      </c>
      <c r="G121" s="48" t="s">
        <v>249</v>
      </c>
      <c r="H121" s="48" t="s">
        <v>266</v>
      </c>
      <c r="I121" s="26">
        <v>248.537845951304</v>
      </c>
    </row>
    <row r="122" spans="1:9" ht="12">
      <c r="A122" s="259"/>
      <c r="B122" s="30"/>
      <c r="C122" s="31" t="s">
        <v>267</v>
      </c>
      <c r="D122" s="32"/>
      <c r="E122" s="33"/>
      <c r="F122" s="34"/>
      <c r="G122" s="34"/>
      <c r="H122" s="34"/>
      <c r="I122" s="49">
        <f>SUM(I121:I121)</f>
        <v>248.537845951304</v>
      </c>
    </row>
    <row r="123" spans="1:9" ht="12" customHeight="1">
      <c r="A123" s="260"/>
      <c r="B123" s="269" t="s">
        <v>268</v>
      </c>
      <c r="C123" s="269" t="s">
        <v>269</v>
      </c>
      <c r="D123" s="270" t="s">
        <v>75</v>
      </c>
      <c r="E123" s="272" t="s">
        <v>247</v>
      </c>
      <c r="F123" s="47" t="s">
        <v>270</v>
      </c>
      <c r="G123" s="48" t="s">
        <v>249</v>
      </c>
      <c r="H123" s="48" t="s">
        <v>271</v>
      </c>
      <c r="I123" s="26">
        <v>65.6544108575779</v>
      </c>
    </row>
    <row r="124" spans="1:9" ht="12">
      <c r="A124" s="260"/>
      <c r="B124" s="269" t="s">
        <v>268</v>
      </c>
      <c r="C124" s="269" t="s">
        <v>272</v>
      </c>
      <c r="D124" s="270" t="s">
        <v>84</v>
      </c>
      <c r="E124" s="272" t="s">
        <v>253</v>
      </c>
      <c r="F124" s="47" t="s">
        <v>273</v>
      </c>
      <c r="G124" s="48" t="s">
        <v>249</v>
      </c>
      <c r="H124" s="48" t="s">
        <v>274</v>
      </c>
      <c r="I124" s="26">
        <v>36.926899230547</v>
      </c>
    </row>
    <row r="125" spans="1:9" ht="12">
      <c r="A125" s="260"/>
      <c r="B125" s="269" t="s">
        <v>268</v>
      </c>
      <c r="C125" s="269" t="s">
        <v>272</v>
      </c>
      <c r="D125" s="270" t="s">
        <v>84</v>
      </c>
      <c r="E125" s="272" t="s">
        <v>253</v>
      </c>
      <c r="F125" s="47" t="s">
        <v>275</v>
      </c>
      <c r="G125" s="48" t="s">
        <v>249</v>
      </c>
      <c r="H125" s="48" t="s">
        <v>276</v>
      </c>
      <c r="I125" s="26">
        <v>183.550125012866</v>
      </c>
    </row>
    <row r="126" spans="1:9" ht="12">
      <c r="A126" s="260"/>
      <c r="B126" s="30"/>
      <c r="C126" s="31" t="s">
        <v>277</v>
      </c>
      <c r="D126" s="32"/>
      <c r="E126" s="33"/>
      <c r="F126" s="34"/>
      <c r="G126" s="34"/>
      <c r="H126" s="34"/>
      <c r="I126" s="49">
        <f>SUM(I123:I125)</f>
        <v>286.13143510099087</v>
      </c>
    </row>
    <row r="127" spans="1:9" ht="12" customHeight="1">
      <c r="A127" s="260"/>
      <c r="B127" s="269" t="s">
        <v>278</v>
      </c>
      <c r="C127" s="269" t="s">
        <v>279</v>
      </c>
      <c r="D127" s="270" t="s">
        <v>75</v>
      </c>
      <c r="E127" s="272" t="s">
        <v>247</v>
      </c>
      <c r="F127" s="51" t="s">
        <v>280</v>
      </c>
      <c r="G127" s="24" t="s">
        <v>249</v>
      </c>
      <c r="H127" s="24" t="s">
        <v>281</v>
      </c>
      <c r="I127" s="26">
        <v>175.863462551487</v>
      </c>
    </row>
    <row r="128" spans="1:9" ht="12">
      <c r="A128" s="260"/>
      <c r="B128" s="269" t="s">
        <v>278</v>
      </c>
      <c r="C128" s="269" t="s">
        <v>279</v>
      </c>
      <c r="D128" s="270" t="s">
        <v>84</v>
      </c>
      <c r="E128" s="272" t="s">
        <v>253</v>
      </c>
      <c r="F128" s="51" t="s">
        <v>282</v>
      </c>
      <c r="G128" s="24" t="s">
        <v>249</v>
      </c>
      <c r="H128" s="24" t="s">
        <v>283</v>
      </c>
      <c r="I128" s="26">
        <v>221.215067389103</v>
      </c>
    </row>
    <row r="129" spans="1:9" ht="12">
      <c r="A129" s="260"/>
      <c r="B129" s="269" t="s">
        <v>278</v>
      </c>
      <c r="C129" s="269" t="s">
        <v>279</v>
      </c>
      <c r="D129" s="270" t="s">
        <v>84</v>
      </c>
      <c r="E129" s="272" t="s">
        <v>253</v>
      </c>
      <c r="F129" s="51" t="s">
        <v>284</v>
      </c>
      <c r="G129" s="24" t="s">
        <v>249</v>
      </c>
      <c r="H129" s="24" t="s">
        <v>285</v>
      </c>
      <c r="I129" s="26">
        <v>38.9653125382108</v>
      </c>
    </row>
    <row r="130" spans="1:9" ht="12">
      <c r="A130" s="260"/>
      <c r="B130" s="30"/>
      <c r="C130" s="31" t="s">
        <v>286</v>
      </c>
      <c r="D130" s="32"/>
      <c r="E130" s="33"/>
      <c r="F130" s="34"/>
      <c r="G130" s="34"/>
      <c r="H130" s="34"/>
      <c r="I130" s="49">
        <f>SUM(I127:I129)</f>
        <v>436.0438424788008</v>
      </c>
    </row>
    <row r="131" spans="1:9" ht="24.75">
      <c r="A131" s="260"/>
      <c r="B131" s="77"/>
      <c r="C131" s="20" t="s">
        <v>287</v>
      </c>
      <c r="D131" s="22" t="s">
        <v>264</v>
      </c>
      <c r="E131" s="54" t="s">
        <v>247</v>
      </c>
      <c r="F131" s="47" t="s">
        <v>288</v>
      </c>
      <c r="G131" s="92" t="s">
        <v>249</v>
      </c>
      <c r="H131" s="48" t="s">
        <v>289</v>
      </c>
      <c r="I131" s="26">
        <v>613.625676636393</v>
      </c>
    </row>
    <row r="132" spans="1:9" ht="12">
      <c r="A132" s="260"/>
      <c r="B132" s="30"/>
      <c r="C132" s="31" t="s">
        <v>290</v>
      </c>
      <c r="D132" s="32"/>
      <c r="E132" s="33"/>
      <c r="F132" s="34"/>
      <c r="G132" s="34"/>
      <c r="H132" s="34"/>
      <c r="I132" s="49">
        <f>SUM(I131)</f>
        <v>613.625676636393</v>
      </c>
    </row>
    <row r="133" spans="1:9" ht="12" customHeight="1">
      <c r="A133" s="260"/>
      <c r="B133" s="96" t="s">
        <v>291</v>
      </c>
      <c r="C133" s="269" t="s">
        <v>292</v>
      </c>
      <c r="D133" s="270" t="s">
        <v>15</v>
      </c>
      <c r="E133" s="272" t="s">
        <v>247</v>
      </c>
      <c r="F133" s="47" t="s">
        <v>293</v>
      </c>
      <c r="G133" s="48" t="s">
        <v>249</v>
      </c>
      <c r="H133" s="48" t="s">
        <v>294</v>
      </c>
      <c r="I133" s="26">
        <v>1513.64531265596</v>
      </c>
    </row>
    <row r="134" spans="1:9" ht="12">
      <c r="A134" s="260"/>
      <c r="B134" s="97"/>
      <c r="C134" s="269"/>
      <c r="D134" s="270"/>
      <c r="E134" s="272"/>
      <c r="F134" s="47" t="s">
        <v>295</v>
      </c>
      <c r="G134" s="48" t="s">
        <v>249</v>
      </c>
      <c r="H134" s="48" t="s">
        <v>296</v>
      </c>
      <c r="I134" s="26">
        <v>13211.5626079779</v>
      </c>
    </row>
    <row r="135" spans="1:9" ht="12">
      <c r="A135" s="260"/>
      <c r="B135" s="97"/>
      <c r="C135" s="269"/>
      <c r="D135" s="270"/>
      <c r="E135" s="272"/>
      <c r="F135" s="47" t="s">
        <v>297</v>
      </c>
      <c r="G135" s="48" t="s">
        <v>249</v>
      </c>
      <c r="H135" s="48" t="s">
        <v>298</v>
      </c>
      <c r="I135" s="26">
        <v>436.358969235355</v>
      </c>
    </row>
    <row r="136" spans="1:9" ht="12">
      <c r="A136" s="260"/>
      <c r="B136" s="97"/>
      <c r="C136" s="269" t="s">
        <v>292</v>
      </c>
      <c r="D136" s="270" t="s">
        <v>15</v>
      </c>
      <c r="E136" s="272" t="s">
        <v>299</v>
      </c>
      <c r="F136" s="51" t="s">
        <v>300</v>
      </c>
      <c r="G136" s="24" t="s">
        <v>249</v>
      </c>
      <c r="H136" s="24" t="s">
        <v>301</v>
      </c>
      <c r="I136" s="26">
        <v>12234.3581976758</v>
      </c>
    </row>
    <row r="137" spans="1:9" ht="12">
      <c r="A137" s="260"/>
      <c r="B137" s="98"/>
      <c r="C137" s="269" t="s">
        <v>292</v>
      </c>
      <c r="D137" s="270" t="s">
        <v>15</v>
      </c>
      <c r="E137" s="272" t="s">
        <v>299</v>
      </c>
      <c r="F137" s="51" t="s">
        <v>302</v>
      </c>
      <c r="G137" s="24" t="s">
        <v>249</v>
      </c>
      <c r="H137" s="24" t="s">
        <v>303</v>
      </c>
      <c r="I137" s="26">
        <v>1059.62133395491</v>
      </c>
    </row>
    <row r="138" spans="1:9" ht="12">
      <c r="A138" s="260"/>
      <c r="B138" s="30"/>
      <c r="C138" s="31" t="s">
        <v>304</v>
      </c>
      <c r="D138" s="32"/>
      <c r="E138" s="33"/>
      <c r="F138" s="34"/>
      <c r="G138" s="34"/>
      <c r="H138" s="34"/>
      <c r="I138" s="49">
        <f>SUM(I133:I137)</f>
        <v>28455.546421499927</v>
      </c>
    </row>
    <row r="139" spans="1:9" ht="24.75">
      <c r="A139" s="260"/>
      <c r="B139" s="77" t="s">
        <v>305</v>
      </c>
      <c r="C139" s="20" t="s">
        <v>306</v>
      </c>
      <c r="D139" s="22" t="s">
        <v>75</v>
      </c>
      <c r="E139" s="54" t="s">
        <v>247</v>
      </c>
      <c r="F139" s="51" t="s">
        <v>300</v>
      </c>
      <c r="G139" s="99" t="s">
        <v>249</v>
      </c>
      <c r="H139" s="24" t="s">
        <v>301</v>
      </c>
      <c r="I139" s="26">
        <v>233.155482090908</v>
      </c>
    </row>
    <row r="140" spans="1:9" ht="12">
      <c r="A140" s="260"/>
      <c r="B140" s="56"/>
      <c r="C140" s="57" t="s">
        <v>307</v>
      </c>
      <c r="D140" s="58"/>
      <c r="E140" s="33"/>
      <c r="F140" s="60"/>
      <c r="G140" s="60"/>
      <c r="H140" s="60"/>
      <c r="I140" s="49">
        <f>SUM(I139)</f>
        <v>233.155482090908</v>
      </c>
    </row>
    <row r="141" spans="1:9" ht="24.75">
      <c r="A141" s="260"/>
      <c r="B141" s="100"/>
      <c r="C141" s="20" t="s">
        <v>308</v>
      </c>
      <c r="D141" s="22" t="s">
        <v>264</v>
      </c>
      <c r="E141" s="54" t="s">
        <v>247</v>
      </c>
      <c r="F141" s="47" t="s">
        <v>297</v>
      </c>
      <c r="G141" s="48" t="s">
        <v>249</v>
      </c>
      <c r="H141" s="48" t="s">
        <v>298</v>
      </c>
      <c r="I141" s="26">
        <v>9.53236277272585</v>
      </c>
    </row>
    <row r="142" spans="1:9" ht="12">
      <c r="A142" s="260"/>
      <c r="B142" s="101"/>
      <c r="C142" s="31" t="s">
        <v>309</v>
      </c>
      <c r="D142" s="102"/>
      <c r="E142" s="103"/>
      <c r="F142" s="104"/>
      <c r="G142" s="105"/>
      <c r="H142" s="34"/>
      <c r="I142" s="49">
        <f>SUM(I141)</f>
        <v>9.53236277272585</v>
      </c>
    </row>
    <row r="143" spans="1:9" ht="24.75">
      <c r="A143" s="260"/>
      <c r="B143" s="77"/>
      <c r="C143" s="21" t="s">
        <v>310</v>
      </c>
      <c r="D143" s="22" t="s">
        <v>75</v>
      </c>
      <c r="E143" s="54" t="s">
        <v>311</v>
      </c>
      <c r="F143" s="47" t="s">
        <v>312</v>
      </c>
      <c r="G143" s="48" t="s">
        <v>249</v>
      </c>
      <c r="H143" s="48" t="s">
        <v>313</v>
      </c>
      <c r="I143" s="26">
        <v>13.9954421084519</v>
      </c>
    </row>
    <row r="144" spans="1:9" ht="12">
      <c r="A144" s="260"/>
      <c r="B144" s="30"/>
      <c r="C144" s="31" t="s">
        <v>314</v>
      </c>
      <c r="D144" s="32"/>
      <c r="E144" s="33"/>
      <c r="F144" s="34"/>
      <c r="G144" s="34"/>
      <c r="H144" s="34"/>
      <c r="I144" s="49">
        <f>SUM(I143)</f>
        <v>13.9954421084519</v>
      </c>
    </row>
    <row r="145" spans="1:9" ht="24.75">
      <c r="A145" s="260"/>
      <c r="B145" s="77" t="s">
        <v>315</v>
      </c>
      <c r="C145" s="20" t="s">
        <v>316</v>
      </c>
      <c r="D145" s="22" t="s">
        <v>264</v>
      </c>
      <c r="E145" s="54" t="s">
        <v>311</v>
      </c>
      <c r="F145" s="47" t="s">
        <v>316</v>
      </c>
      <c r="G145" s="48" t="s">
        <v>249</v>
      </c>
      <c r="H145" s="48" t="s">
        <v>317</v>
      </c>
      <c r="I145" s="26">
        <v>59.2701481956953</v>
      </c>
    </row>
    <row r="146" spans="1:9" ht="12">
      <c r="A146" s="260"/>
      <c r="B146" s="30"/>
      <c r="C146" s="31" t="s">
        <v>318</v>
      </c>
      <c r="D146" s="32"/>
      <c r="E146" s="33"/>
      <c r="F146" s="34"/>
      <c r="G146" s="34"/>
      <c r="H146" s="34"/>
      <c r="I146" s="49">
        <f>SUM(I145)</f>
        <v>59.2701481956953</v>
      </c>
    </row>
    <row r="147" spans="1:9" ht="12" customHeight="1">
      <c r="A147" s="260"/>
      <c r="B147" s="269" t="s">
        <v>315</v>
      </c>
      <c r="C147" s="269" t="s">
        <v>319</v>
      </c>
      <c r="D147" s="270" t="s">
        <v>264</v>
      </c>
      <c r="E147" s="272" t="s">
        <v>311</v>
      </c>
      <c r="F147" s="47" t="s">
        <v>320</v>
      </c>
      <c r="G147" s="48" t="s">
        <v>249</v>
      </c>
      <c r="H147" s="48" t="s">
        <v>321</v>
      </c>
      <c r="I147" s="26">
        <v>5.75853249085662</v>
      </c>
    </row>
    <row r="148" spans="1:9" ht="12">
      <c r="A148" s="260"/>
      <c r="B148" s="269" t="s">
        <v>315</v>
      </c>
      <c r="C148" s="269" t="s">
        <v>319</v>
      </c>
      <c r="D148" s="270" t="s">
        <v>175</v>
      </c>
      <c r="E148" s="272" t="s">
        <v>322</v>
      </c>
      <c r="F148" s="47" t="s">
        <v>323</v>
      </c>
      <c r="G148" s="48" t="s">
        <v>249</v>
      </c>
      <c r="H148" s="48" t="s">
        <v>324</v>
      </c>
      <c r="I148" s="26">
        <v>15.3119089180008</v>
      </c>
    </row>
    <row r="149" spans="1:9" ht="12">
      <c r="A149" s="260"/>
      <c r="B149" s="30"/>
      <c r="C149" s="31" t="s">
        <v>325</v>
      </c>
      <c r="D149" s="32"/>
      <c r="E149" s="33"/>
      <c r="F149" s="34"/>
      <c r="G149" s="34"/>
      <c r="H149" s="34"/>
      <c r="I149" s="49">
        <f>SUM(I147:I148)</f>
        <v>21.07044140885742</v>
      </c>
    </row>
    <row r="150" spans="1:9" ht="12" customHeight="1">
      <c r="A150" s="260"/>
      <c r="B150" s="269" t="s">
        <v>315</v>
      </c>
      <c r="C150" s="269" t="s">
        <v>326</v>
      </c>
      <c r="D150" s="270" t="s">
        <v>264</v>
      </c>
      <c r="E150" s="272" t="s">
        <v>311</v>
      </c>
      <c r="F150" s="51" t="s">
        <v>320</v>
      </c>
      <c r="G150" s="24" t="s">
        <v>249</v>
      </c>
      <c r="H150" s="24" t="s">
        <v>321</v>
      </c>
      <c r="I150" s="26">
        <v>46.2132154308379</v>
      </c>
    </row>
    <row r="151" spans="1:9" ht="12">
      <c r="A151" s="260"/>
      <c r="B151" s="269" t="s">
        <v>315</v>
      </c>
      <c r="C151" s="269" t="s">
        <v>326</v>
      </c>
      <c r="D151" s="270" t="s">
        <v>84</v>
      </c>
      <c r="E151" s="272" t="s">
        <v>322</v>
      </c>
      <c r="F151" s="51" t="s">
        <v>323</v>
      </c>
      <c r="G151" s="24" t="s">
        <v>249</v>
      </c>
      <c r="H151" s="24" t="s">
        <v>324</v>
      </c>
      <c r="I151" s="26">
        <v>89.8243396616448</v>
      </c>
    </row>
    <row r="152" spans="1:9" ht="12.75" thickBot="1">
      <c r="A152" s="261"/>
      <c r="B152" s="30"/>
      <c r="C152" s="31" t="s">
        <v>327</v>
      </c>
      <c r="D152" s="32"/>
      <c r="E152" s="33"/>
      <c r="F152" s="34"/>
      <c r="G152" s="34"/>
      <c r="H152" s="34"/>
      <c r="I152" s="49">
        <f>SUM(I150:I151)</f>
        <v>136.0375550924827</v>
      </c>
    </row>
    <row r="153" spans="1:9" ht="12.75" customHeight="1" thickBot="1" thickTop="1">
      <c r="A153" s="258" t="s">
        <v>244</v>
      </c>
      <c r="B153" s="303"/>
      <c r="C153" s="303" t="s">
        <v>328</v>
      </c>
      <c r="D153" s="282" t="s">
        <v>15</v>
      </c>
      <c r="E153" s="277" t="s">
        <v>329</v>
      </c>
      <c r="F153" s="68" t="s">
        <v>330</v>
      </c>
      <c r="G153" s="70" t="s">
        <v>249</v>
      </c>
      <c r="H153" s="70" t="s">
        <v>331</v>
      </c>
      <c r="I153" s="71">
        <v>1377.25426033932</v>
      </c>
    </row>
    <row r="154" spans="1:9" ht="13.5" thickBot="1" thickTop="1">
      <c r="A154" s="260"/>
      <c r="B154" s="303"/>
      <c r="C154" s="303"/>
      <c r="D154" s="282" t="s">
        <v>15</v>
      </c>
      <c r="E154" s="277"/>
      <c r="F154" s="47" t="s">
        <v>312</v>
      </c>
      <c r="G154" s="48" t="s">
        <v>249</v>
      </c>
      <c r="H154" s="48" t="s">
        <v>313</v>
      </c>
      <c r="I154" s="26">
        <v>2360.57484681979</v>
      </c>
    </row>
    <row r="155" spans="1:9" ht="14.25" customHeight="1" thickBot="1" thickTop="1">
      <c r="A155" s="260"/>
      <c r="B155" s="303"/>
      <c r="C155" s="303"/>
      <c r="D155" s="282"/>
      <c r="E155" s="277"/>
      <c r="F155" s="47" t="s">
        <v>332</v>
      </c>
      <c r="G155" s="48" t="s">
        <v>249</v>
      </c>
      <c r="H155" s="48" t="s">
        <v>333</v>
      </c>
      <c r="I155" s="26">
        <v>2410.84564089456</v>
      </c>
    </row>
    <row r="156" spans="1:9" ht="13.5" thickBot="1" thickTop="1">
      <c r="A156" s="260"/>
      <c r="B156" s="303"/>
      <c r="C156" s="303"/>
      <c r="D156" s="282" t="s">
        <v>15</v>
      </c>
      <c r="E156" s="277"/>
      <c r="F156" s="47" t="s">
        <v>334</v>
      </c>
      <c r="G156" s="48" t="s">
        <v>249</v>
      </c>
      <c r="H156" s="48" t="s">
        <v>335</v>
      </c>
      <c r="I156" s="26">
        <v>448.688533689011</v>
      </c>
    </row>
    <row r="157" spans="1:9" ht="14.25" customHeight="1" thickBot="1" thickTop="1">
      <c r="A157" s="260"/>
      <c r="B157" s="303"/>
      <c r="C157" s="303"/>
      <c r="D157" s="282"/>
      <c r="E157" s="277"/>
      <c r="F157" s="47" t="s">
        <v>316</v>
      </c>
      <c r="G157" s="48" t="s">
        <v>249</v>
      </c>
      <c r="H157" s="48" t="s">
        <v>317</v>
      </c>
      <c r="I157" s="26">
        <v>16.2683709484059</v>
      </c>
    </row>
    <row r="158" spans="1:9" ht="12.75" thickTop="1">
      <c r="A158" s="260"/>
      <c r="B158" s="303"/>
      <c r="C158" s="303"/>
      <c r="D158" s="282" t="s">
        <v>15</v>
      </c>
      <c r="E158" s="277"/>
      <c r="F158" s="47" t="s">
        <v>336</v>
      </c>
      <c r="G158" s="48" t="s">
        <v>249</v>
      </c>
      <c r="H158" s="48" t="s">
        <v>337</v>
      </c>
      <c r="I158" s="26">
        <v>2541.62439968542</v>
      </c>
    </row>
    <row r="159" spans="1:9" ht="12">
      <c r="A159" s="260"/>
      <c r="B159" s="30"/>
      <c r="C159" s="31" t="s">
        <v>338</v>
      </c>
      <c r="D159" s="32"/>
      <c r="E159" s="33"/>
      <c r="F159" s="34"/>
      <c r="G159" s="34"/>
      <c r="H159" s="34"/>
      <c r="I159" s="49">
        <f>SUM(I153:I158)</f>
        <v>9155.256052376506</v>
      </c>
    </row>
    <row r="160" spans="1:9" ht="24.75">
      <c r="A160" s="260"/>
      <c r="B160" s="98"/>
      <c r="C160" s="106" t="s">
        <v>339</v>
      </c>
      <c r="D160" s="107" t="s">
        <v>264</v>
      </c>
      <c r="E160" s="108" t="s">
        <v>311</v>
      </c>
      <c r="F160" s="109" t="s">
        <v>340</v>
      </c>
      <c r="G160" s="110" t="s">
        <v>249</v>
      </c>
      <c r="H160" s="24" t="s">
        <v>341</v>
      </c>
      <c r="I160" s="111">
        <v>353.53404002323</v>
      </c>
    </row>
    <row r="161" spans="1:9" ht="12">
      <c r="A161" s="260"/>
      <c r="B161" s="30"/>
      <c r="C161" s="31" t="s">
        <v>342</v>
      </c>
      <c r="D161" s="32"/>
      <c r="E161" s="33"/>
      <c r="F161" s="34"/>
      <c r="G161" s="34"/>
      <c r="H161" s="34"/>
      <c r="I161" s="49">
        <f>I160</f>
        <v>353.53404002323</v>
      </c>
    </row>
    <row r="162" spans="1:9" ht="25.5" customHeight="1">
      <c r="A162" s="260"/>
      <c r="B162" s="98"/>
      <c r="C162" s="112" t="s">
        <v>343</v>
      </c>
      <c r="D162" s="107" t="s">
        <v>264</v>
      </c>
      <c r="E162" s="108" t="s">
        <v>247</v>
      </c>
      <c r="F162" s="109" t="s">
        <v>293</v>
      </c>
      <c r="G162" s="110" t="s">
        <v>249</v>
      </c>
      <c r="H162" s="24" t="s">
        <v>294</v>
      </c>
      <c r="I162" s="111">
        <v>18.6854263902902</v>
      </c>
    </row>
    <row r="163" spans="1:9" ht="12">
      <c r="A163" s="260"/>
      <c r="B163" s="30"/>
      <c r="C163" s="31" t="s">
        <v>344</v>
      </c>
      <c r="D163" s="32"/>
      <c r="E163" s="33"/>
      <c r="F163" s="34"/>
      <c r="G163" s="34"/>
      <c r="H163" s="34"/>
      <c r="I163" s="49">
        <f>I162</f>
        <v>18.6854263902902</v>
      </c>
    </row>
    <row r="164" spans="1:9" ht="13.5" customHeight="1">
      <c r="A164" s="260"/>
      <c r="B164" s="301" t="s">
        <v>345</v>
      </c>
      <c r="C164" s="113" t="s">
        <v>346</v>
      </c>
      <c r="D164" s="302" t="s">
        <v>347</v>
      </c>
      <c r="E164" s="272" t="s">
        <v>348</v>
      </c>
      <c r="F164" s="109" t="s">
        <v>349</v>
      </c>
      <c r="G164" s="110" t="s">
        <v>249</v>
      </c>
      <c r="H164" s="24" t="s">
        <v>350</v>
      </c>
      <c r="I164" s="111">
        <v>0.387762903516075</v>
      </c>
    </row>
    <row r="165" spans="1:9" ht="12">
      <c r="A165" s="260"/>
      <c r="B165" s="301"/>
      <c r="C165" s="114"/>
      <c r="D165" s="302"/>
      <c r="E165" s="272"/>
      <c r="F165" s="109" t="s">
        <v>351</v>
      </c>
      <c r="G165" s="110" t="s">
        <v>249</v>
      </c>
      <c r="H165" s="24" t="s">
        <v>352</v>
      </c>
      <c r="I165" s="111">
        <v>0.744002959143504</v>
      </c>
    </row>
    <row r="166" spans="1:9" ht="12">
      <c r="A166" s="260"/>
      <c r="B166" s="301"/>
      <c r="C166" s="114"/>
      <c r="D166" s="302"/>
      <c r="E166" s="272"/>
      <c r="F166" s="109" t="s">
        <v>353</v>
      </c>
      <c r="G166" s="110" t="s">
        <v>249</v>
      </c>
      <c r="H166" s="24" t="s">
        <v>354</v>
      </c>
      <c r="I166" s="111">
        <v>53.2774440178753</v>
      </c>
    </row>
    <row r="167" spans="1:9" ht="12">
      <c r="A167" s="260"/>
      <c r="B167" s="301"/>
      <c r="C167" s="114"/>
      <c r="D167" s="302"/>
      <c r="E167" s="272"/>
      <c r="F167" s="109" t="s">
        <v>355</v>
      </c>
      <c r="G167" s="110" t="s">
        <v>249</v>
      </c>
      <c r="H167" s="24" t="s">
        <v>356</v>
      </c>
      <c r="I167" s="111">
        <v>0.224140075111311</v>
      </c>
    </row>
    <row r="168" spans="1:9" ht="12">
      <c r="A168" s="260"/>
      <c r="B168" s="301"/>
      <c r="C168" s="114"/>
      <c r="D168" s="302"/>
      <c r="E168" s="272"/>
      <c r="F168" s="109" t="s">
        <v>357</v>
      </c>
      <c r="G168" s="110" t="s">
        <v>249</v>
      </c>
      <c r="H168" s="24" t="s">
        <v>358</v>
      </c>
      <c r="I168" s="111">
        <v>0.75259763802872</v>
      </c>
    </row>
    <row r="169" spans="1:9" ht="12">
      <c r="A169" s="260"/>
      <c r="B169" s="301"/>
      <c r="C169" s="114"/>
      <c r="D169" s="302"/>
      <c r="E169" s="272"/>
      <c r="F169" s="109" t="s">
        <v>244</v>
      </c>
      <c r="G169" s="110" t="s">
        <v>249</v>
      </c>
      <c r="H169" s="24" t="s">
        <v>359</v>
      </c>
      <c r="I169" s="111">
        <v>815.845485944282</v>
      </c>
    </row>
    <row r="170" spans="1:9" ht="12">
      <c r="A170" s="260"/>
      <c r="B170" s="301"/>
      <c r="C170" s="114"/>
      <c r="D170" s="302"/>
      <c r="E170" s="272"/>
      <c r="F170" s="109" t="s">
        <v>360</v>
      </c>
      <c r="G170" s="110" t="s">
        <v>249</v>
      </c>
      <c r="H170" s="24" t="s">
        <v>361</v>
      </c>
      <c r="I170" s="111">
        <v>36.9710841144238</v>
      </c>
    </row>
    <row r="171" spans="1:9" ht="12">
      <c r="A171" s="260"/>
      <c r="B171" s="301"/>
      <c r="C171" s="114"/>
      <c r="D171" s="302"/>
      <c r="E171" s="272"/>
      <c r="F171" s="109" t="s">
        <v>362</v>
      </c>
      <c r="G171" s="110" t="s">
        <v>249</v>
      </c>
      <c r="H171" s="24" t="s">
        <v>363</v>
      </c>
      <c r="I171" s="111">
        <v>0.213193999369328</v>
      </c>
    </row>
    <row r="172" spans="1:9" ht="12">
      <c r="A172" s="260"/>
      <c r="B172" s="301"/>
      <c r="C172" s="115"/>
      <c r="D172" s="302"/>
      <c r="E172" s="272"/>
      <c r="F172" s="109" t="s">
        <v>364</v>
      </c>
      <c r="G172" s="110" t="s">
        <v>249</v>
      </c>
      <c r="H172" s="24" t="s">
        <v>365</v>
      </c>
      <c r="I172" s="111">
        <v>24.084722049771</v>
      </c>
    </row>
    <row r="173" spans="1:9" ht="12">
      <c r="A173" s="260"/>
      <c r="B173" s="301"/>
      <c r="C173" s="116"/>
      <c r="D173" s="117"/>
      <c r="E173" s="272"/>
      <c r="F173" s="109" t="s">
        <v>366</v>
      </c>
      <c r="G173" s="110" t="s">
        <v>249</v>
      </c>
      <c r="H173" s="24" t="s">
        <v>367</v>
      </c>
      <c r="I173" s="111">
        <v>122.310169363908</v>
      </c>
    </row>
    <row r="174" spans="1:9" ht="12.75" thickBot="1">
      <c r="A174" s="261"/>
      <c r="B174" s="30"/>
      <c r="C174" s="32" t="s">
        <v>368</v>
      </c>
      <c r="D174" s="32"/>
      <c r="E174" s="33"/>
      <c r="F174" s="34"/>
      <c r="G174" s="34"/>
      <c r="H174" s="34"/>
      <c r="I174" s="49">
        <f>SUM(I164:I173)</f>
        <v>1054.810603065429</v>
      </c>
    </row>
    <row r="175" spans="1:9" ht="12.75" customHeight="1" thickBot="1" thickTop="1">
      <c r="A175" s="299" t="s">
        <v>369</v>
      </c>
      <c r="B175" s="281" t="s">
        <v>370</v>
      </c>
      <c r="C175" s="281" t="s">
        <v>371</v>
      </c>
      <c r="D175" s="282" t="s">
        <v>15</v>
      </c>
      <c r="E175" s="277" t="s">
        <v>185</v>
      </c>
      <c r="F175" s="68" t="s">
        <v>372</v>
      </c>
      <c r="G175" s="70" t="s">
        <v>202</v>
      </c>
      <c r="H175" s="70" t="s">
        <v>373</v>
      </c>
      <c r="I175" s="71">
        <v>180.821533724439</v>
      </c>
    </row>
    <row r="176" spans="1:9" ht="12">
      <c r="A176" s="299"/>
      <c r="B176" s="281" t="s">
        <v>370</v>
      </c>
      <c r="C176" s="281"/>
      <c r="D176" s="282" t="s">
        <v>15</v>
      </c>
      <c r="E176" s="277"/>
      <c r="F176" s="47" t="s">
        <v>374</v>
      </c>
      <c r="G176" s="48" t="s">
        <v>202</v>
      </c>
      <c r="H176" s="48" t="s">
        <v>375</v>
      </c>
      <c r="I176" s="26">
        <v>78.3573028178555</v>
      </c>
    </row>
    <row r="177" spans="1:9" ht="12">
      <c r="A177" s="299"/>
      <c r="B177" s="281" t="s">
        <v>370</v>
      </c>
      <c r="C177" s="281"/>
      <c r="D177" s="282" t="s">
        <v>15</v>
      </c>
      <c r="E177" s="277"/>
      <c r="F177" s="47" t="s">
        <v>376</v>
      </c>
      <c r="G177" s="48" t="s">
        <v>202</v>
      </c>
      <c r="H177" s="48" t="s">
        <v>377</v>
      </c>
      <c r="I177" s="26">
        <v>142.367731134698</v>
      </c>
    </row>
    <row r="178" spans="1:9" ht="12">
      <c r="A178" s="299"/>
      <c r="B178" s="281" t="s">
        <v>370</v>
      </c>
      <c r="C178" s="281"/>
      <c r="D178" s="282" t="s">
        <v>15</v>
      </c>
      <c r="E178" s="277"/>
      <c r="F178" s="47" t="s">
        <v>378</v>
      </c>
      <c r="G178" s="48" t="s">
        <v>202</v>
      </c>
      <c r="H178" s="48" t="s">
        <v>379</v>
      </c>
      <c r="I178" s="26">
        <v>71.4396425502828</v>
      </c>
    </row>
    <row r="179" spans="1:9" ht="12">
      <c r="A179" s="299"/>
      <c r="B179" s="30"/>
      <c r="C179" s="31" t="s">
        <v>380</v>
      </c>
      <c r="D179" s="32"/>
      <c r="E179" s="33"/>
      <c r="F179" s="34"/>
      <c r="G179" s="34"/>
      <c r="H179" s="34"/>
      <c r="I179" s="49">
        <f>SUM(I175:I178)</f>
        <v>472.98621022727525</v>
      </c>
    </row>
    <row r="180" spans="1:9" ht="24.75">
      <c r="A180" s="299"/>
      <c r="B180" s="79" t="s">
        <v>381</v>
      </c>
      <c r="C180" s="79" t="s">
        <v>382</v>
      </c>
      <c r="D180" s="80" t="s">
        <v>75</v>
      </c>
      <c r="E180" s="118" t="s">
        <v>185</v>
      </c>
      <c r="F180" s="47" t="s">
        <v>376</v>
      </c>
      <c r="G180" s="48" t="s">
        <v>202</v>
      </c>
      <c r="H180" s="48" t="s">
        <v>377</v>
      </c>
      <c r="I180" s="119">
        <v>153.43601459093</v>
      </c>
    </row>
    <row r="181" spans="1:9" ht="12.75" customHeight="1">
      <c r="A181" s="299"/>
      <c r="B181" s="30"/>
      <c r="C181" s="31" t="s">
        <v>383</v>
      </c>
      <c r="D181" s="32"/>
      <c r="E181" s="33"/>
      <c r="F181" s="34"/>
      <c r="G181" s="34"/>
      <c r="H181" s="34"/>
      <c r="I181" s="49">
        <f>SUM(I180:I180)</f>
        <v>153.43601459093</v>
      </c>
    </row>
    <row r="182" spans="1:9" s="28" customFormat="1" ht="24.75">
      <c r="A182" s="299"/>
      <c r="B182" s="77" t="s">
        <v>384</v>
      </c>
      <c r="C182" s="78" t="s">
        <v>385</v>
      </c>
      <c r="D182" s="51" t="s">
        <v>75</v>
      </c>
      <c r="E182" s="120" t="s">
        <v>185</v>
      </c>
      <c r="F182" s="51" t="s">
        <v>386</v>
      </c>
      <c r="G182" s="24" t="s">
        <v>202</v>
      </c>
      <c r="H182" s="24" t="s">
        <v>387</v>
      </c>
      <c r="I182" s="26">
        <v>306.74538004543</v>
      </c>
    </row>
    <row r="183" spans="1:9" ht="12">
      <c r="A183" s="299"/>
      <c r="B183" s="30"/>
      <c r="C183" s="31" t="s">
        <v>388</v>
      </c>
      <c r="D183" s="32"/>
      <c r="E183" s="33"/>
      <c r="F183" s="34"/>
      <c r="G183" s="34"/>
      <c r="H183" s="34"/>
      <c r="I183" s="49">
        <f>SUM(I182)</f>
        <v>306.74538004543</v>
      </c>
    </row>
    <row r="184" spans="1:9" ht="12" customHeight="1">
      <c r="A184" s="299"/>
      <c r="B184" s="269" t="s">
        <v>389</v>
      </c>
      <c r="C184" s="269" t="s">
        <v>390</v>
      </c>
      <c r="D184" s="270" t="s">
        <v>15</v>
      </c>
      <c r="E184" s="271" t="s">
        <v>391</v>
      </c>
      <c r="F184" s="51" t="s">
        <v>392</v>
      </c>
      <c r="G184" s="24" t="s">
        <v>202</v>
      </c>
      <c r="H184" s="24" t="s">
        <v>393</v>
      </c>
      <c r="I184" s="26">
        <v>477.931148280585</v>
      </c>
    </row>
    <row r="185" spans="1:9" ht="12">
      <c r="A185" s="299"/>
      <c r="B185" s="269" t="s">
        <v>389</v>
      </c>
      <c r="C185" s="269"/>
      <c r="D185" s="270" t="s">
        <v>15</v>
      </c>
      <c r="E185" s="271" t="s">
        <v>394</v>
      </c>
      <c r="F185" s="51" t="s">
        <v>395</v>
      </c>
      <c r="G185" s="24" t="s">
        <v>202</v>
      </c>
      <c r="H185" s="24" t="s">
        <v>396</v>
      </c>
      <c r="I185" s="26">
        <v>814.686842227383</v>
      </c>
    </row>
    <row r="186" spans="1:9" ht="12">
      <c r="A186" s="299"/>
      <c r="B186" s="269" t="s">
        <v>389</v>
      </c>
      <c r="C186" s="269"/>
      <c r="D186" s="270" t="s">
        <v>15</v>
      </c>
      <c r="E186" s="271" t="s">
        <v>394</v>
      </c>
      <c r="F186" s="51" t="s">
        <v>397</v>
      </c>
      <c r="G186" s="24" t="s">
        <v>202</v>
      </c>
      <c r="H186" s="24" t="s">
        <v>398</v>
      </c>
      <c r="I186" s="26">
        <v>260.658788644199</v>
      </c>
    </row>
    <row r="187" spans="1:9" ht="12">
      <c r="A187" s="299"/>
      <c r="B187" s="269" t="s">
        <v>389</v>
      </c>
      <c r="C187" s="269"/>
      <c r="D187" s="270" t="s">
        <v>15</v>
      </c>
      <c r="E187" s="271" t="s">
        <v>394</v>
      </c>
      <c r="F187" s="51" t="s">
        <v>399</v>
      </c>
      <c r="G187" s="24" t="s">
        <v>202</v>
      </c>
      <c r="H187" s="24" t="s">
        <v>400</v>
      </c>
      <c r="I187" s="26">
        <v>808.796229504721</v>
      </c>
    </row>
    <row r="188" spans="1:9" ht="12">
      <c r="A188" s="299"/>
      <c r="B188" s="269" t="s">
        <v>389</v>
      </c>
      <c r="C188" s="269"/>
      <c r="D188" s="270" t="s">
        <v>15</v>
      </c>
      <c r="E188" s="271" t="s">
        <v>394</v>
      </c>
      <c r="F188" s="51" t="s">
        <v>401</v>
      </c>
      <c r="G188" s="24" t="s">
        <v>202</v>
      </c>
      <c r="H188" s="24" t="s">
        <v>402</v>
      </c>
      <c r="I188" s="26">
        <v>914.014364939405</v>
      </c>
    </row>
    <row r="189" spans="1:9" ht="12">
      <c r="A189" s="299"/>
      <c r="B189" s="269" t="s">
        <v>389</v>
      </c>
      <c r="C189" s="269"/>
      <c r="D189" s="270" t="s">
        <v>15</v>
      </c>
      <c r="E189" s="271" t="s">
        <v>394</v>
      </c>
      <c r="F189" s="51" t="s">
        <v>403</v>
      </c>
      <c r="G189" s="24" t="s">
        <v>202</v>
      </c>
      <c r="H189" s="24" t="s">
        <v>404</v>
      </c>
      <c r="I189" s="26">
        <v>212.918574433851</v>
      </c>
    </row>
    <row r="190" spans="1:9" ht="12">
      <c r="A190" s="299"/>
      <c r="B190" s="269" t="s">
        <v>389</v>
      </c>
      <c r="C190" s="269"/>
      <c r="D190" s="270" t="s">
        <v>15</v>
      </c>
      <c r="E190" s="271" t="s">
        <v>394</v>
      </c>
      <c r="F190" s="51" t="s">
        <v>405</v>
      </c>
      <c r="G190" s="24" t="s">
        <v>202</v>
      </c>
      <c r="H190" s="24" t="s">
        <v>406</v>
      </c>
      <c r="I190" s="26">
        <v>1145.52906222082</v>
      </c>
    </row>
    <row r="191" spans="1:9" ht="12">
      <c r="A191" s="299"/>
      <c r="B191" s="269" t="s">
        <v>389</v>
      </c>
      <c r="C191" s="269"/>
      <c r="D191" s="270" t="s">
        <v>15</v>
      </c>
      <c r="E191" s="271" t="s">
        <v>394</v>
      </c>
      <c r="F191" s="51" t="s">
        <v>407</v>
      </c>
      <c r="G191" s="24" t="s">
        <v>202</v>
      </c>
      <c r="H191" s="24" t="s">
        <v>408</v>
      </c>
      <c r="I191" s="26">
        <v>693.010687990891</v>
      </c>
    </row>
    <row r="192" spans="1:9" ht="12">
      <c r="A192" s="299"/>
      <c r="B192" s="269" t="s">
        <v>389</v>
      </c>
      <c r="C192" s="269"/>
      <c r="D192" s="270" t="s">
        <v>15</v>
      </c>
      <c r="E192" s="271" t="s">
        <v>394</v>
      </c>
      <c r="F192" s="51" t="s">
        <v>409</v>
      </c>
      <c r="G192" s="24" t="s">
        <v>202</v>
      </c>
      <c r="H192" s="24" t="s">
        <v>410</v>
      </c>
      <c r="I192" s="26">
        <v>433.49980727193</v>
      </c>
    </row>
    <row r="193" spans="1:9" ht="12">
      <c r="A193" s="299"/>
      <c r="B193" s="269" t="s">
        <v>389</v>
      </c>
      <c r="C193" s="269"/>
      <c r="D193" s="270" t="s">
        <v>15</v>
      </c>
      <c r="E193" s="271" t="s">
        <v>394</v>
      </c>
      <c r="F193" s="51" t="s">
        <v>411</v>
      </c>
      <c r="G193" s="24" t="s">
        <v>202</v>
      </c>
      <c r="H193" s="24" t="s">
        <v>412</v>
      </c>
      <c r="I193" s="26">
        <v>325.631885631272</v>
      </c>
    </row>
    <row r="194" spans="1:9" ht="12">
      <c r="A194" s="299"/>
      <c r="B194" s="269" t="s">
        <v>389</v>
      </c>
      <c r="C194" s="269"/>
      <c r="D194" s="270" t="s">
        <v>15</v>
      </c>
      <c r="E194" s="271" t="s">
        <v>394</v>
      </c>
      <c r="F194" s="51" t="s">
        <v>413</v>
      </c>
      <c r="G194" s="24" t="s">
        <v>202</v>
      </c>
      <c r="H194" s="24" t="s">
        <v>414</v>
      </c>
      <c r="I194" s="26">
        <v>503.86533756968</v>
      </c>
    </row>
    <row r="195" spans="1:9" ht="12">
      <c r="A195" s="299"/>
      <c r="B195" s="30"/>
      <c r="C195" s="31" t="s">
        <v>415</v>
      </c>
      <c r="D195" s="32"/>
      <c r="E195" s="33"/>
      <c r="F195" s="34"/>
      <c r="G195" s="34"/>
      <c r="H195" s="34"/>
      <c r="I195" s="49">
        <f>SUM(I184:I194)</f>
        <v>6590.542728714737</v>
      </c>
    </row>
    <row r="196" spans="1:9" ht="12">
      <c r="A196" s="299"/>
      <c r="B196" s="121" t="s">
        <v>416</v>
      </c>
      <c r="C196" s="122" t="s">
        <v>417</v>
      </c>
      <c r="D196" s="123" t="s">
        <v>51</v>
      </c>
      <c r="E196" s="95" t="s">
        <v>52</v>
      </c>
      <c r="F196" s="47" t="s">
        <v>418</v>
      </c>
      <c r="G196" s="48" t="s">
        <v>202</v>
      </c>
      <c r="H196" s="48" t="s">
        <v>419</v>
      </c>
      <c r="I196" s="26">
        <v>14.4790391590896</v>
      </c>
    </row>
    <row r="197" spans="1:9" ht="12">
      <c r="A197" s="299"/>
      <c r="B197" s="30"/>
      <c r="C197" s="31" t="s">
        <v>420</v>
      </c>
      <c r="D197" s="32"/>
      <c r="E197" s="33"/>
      <c r="F197" s="34"/>
      <c r="G197" s="34"/>
      <c r="H197" s="34"/>
      <c r="I197" s="49">
        <f>SUM(I196:I196)</f>
        <v>14.4790391590896</v>
      </c>
    </row>
    <row r="198" spans="1:9" ht="12.75" customHeight="1">
      <c r="A198" s="299" t="s">
        <v>369</v>
      </c>
      <c r="B198" s="298" t="s">
        <v>421</v>
      </c>
      <c r="C198" s="300" t="s">
        <v>422</v>
      </c>
      <c r="D198" s="300" t="s">
        <v>264</v>
      </c>
      <c r="E198" s="271" t="s">
        <v>185</v>
      </c>
      <c r="F198" s="47" t="s">
        <v>423</v>
      </c>
      <c r="G198" s="48" t="s">
        <v>202</v>
      </c>
      <c r="H198" s="48" t="s">
        <v>424</v>
      </c>
      <c r="I198" s="26">
        <v>8.14841964211197</v>
      </c>
    </row>
    <row r="199" spans="1:9" ht="12">
      <c r="A199" s="299"/>
      <c r="B199" s="298"/>
      <c r="C199" s="300"/>
      <c r="D199" s="300"/>
      <c r="E199" s="271"/>
      <c r="F199" s="47" t="s">
        <v>418</v>
      </c>
      <c r="G199" s="48" t="s">
        <v>202</v>
      </c>
      <c r="H199" s="48" t="s">
        <v>419</v>
      </c>
      <c r="I199" s="26">
        <v>24.9916662897026</v>
      </c>
    </row>
    <row r="200" spans="1:9" ht="12">
      <c r="A200" s="299"/>
      <c r="B200" s="30"/>
      <c r="C200" s="31" t="s">
        <v>425</v>
      </c>
      <c r="D200" s="32"/>
      <c r="E200" s="33"/>
      <c r="F200" s="34"/>
      <c r="G200" s="34"/>
      <c r="H200" s="34"/>
      <c r="I200" s="49">
        <f>SUM(I198:I199)</f>
        <v>33.14008593181457</v>
      </c>
    </row>
    <row r="201" spans="1:9" ht="24.75">
      <c r="A201" s="299"/>
      <c r="B201" s="124" t="s">
        <v>426</v>
      </c>
      <c r="C201" s="125" t="s">
        <v>427</v>
      </c>
      <c r="D201" s="125" t="s">
        <v>264</v>
      </c>
      <c r="E201" s="126" t="s">
        <v>185</v>
      </c>
      <c r="F201" s="127" t="s">
        <v>428</v>
      </c>
      <c r="G201" s="48" t="s">
        <v>202</v>
      </c>
      <c r="H201" s="128" t="s">
        <v>429</v>
      </c>
      <c r="I201" s="26">
        <v>53.443117227271</v>
      </c>
    </row>
    <row r="202" spans="1:9" ht="12">
      <c r="A202" s="299"/>
      <c r="B202" s="30"/>
      <c r="C202" s="31" t="s">
        <v>430</v>
      </c>
      <c r="D202" s="32"/>
      <c r="E202" s="33"/>
      <c r="F202" s="34"/>
      <c r="G202" s="34"/>
      <c r="H202" s="34"/>
      <c r="I202" s="49">
        <f>SUM(I201:I201)</f>
        <v>53.443117227271</v>
      </c>
    </row>
    <row r="203" spans="1:9" ht="12" customHeight="1">
      <c r="A203" s="299"/>
      <c r="B203" s="298" t="s">
        <v>431</v>
      </c>
      <c r="C203" s="269" t="s">
        <v>432</v>
      </c>
      <c r="D203" s="270" t="s">
        <v>75</v>
      </c>
      <c r="E203" s="271" t="s">
        <v>185</v>
      </c>
      <c r="F203" s="47" t="s">
        <v>433</v>
      </c>
      <c r="G203" s="48" t="s">
        <v>202</v>
      </c>
      <c r="H203" s="48" t="s">
        <v>434</v>
      </c>
      <c r="I203" s="26">
        <v>125.842068275943</v>
      </c>
    </row>
    <row r="204" spans="1:9" ht="12">
      <c r="A204" s="299"/>
      <c r="B204" s="298"/>
      <c r="C204" s="269"/>
      <c r="D204" s="270" t="s">
        <v>194</v>
      </c>
      <c r="E204" s="271" t="s">
        <v>435</v>
      </c>
      <c r="F204" s="47" t="s">
        <v>436</v>
      </c>
      <c r="G204" s="48" t="s">
        <v>202</v>
      </c>
      <c r="H204" s="48" t="s">
        <v>437</v>
      </c>
      <c r="I204" s="26">
        <v>432.834499844062</v>
      </c>
    </row>
    <row r="205" spans="1:9" ht="12">
      <c r="A205" s="299"/>
      <c r="B205" s="298"/>
      <c r="C205" s="269"/>
      <c r="D205" s="270" t="s">
        <v>194</v>
      </c>
      <c r="E205" s="271" t="s">
        <v>435</v>
      </c>
      <c r="F205" s="47" t="s">
        <v>438</v>
      </c>
      <c r="G205" s="48" t="s">
        <v>202</v>
      </c>
      <c r="H205" s="48" t="s">
        <v>439</v>
      </c>
      <c r="I205" s="26">
        <v>92.4180566527053</v>
      </c>
    </row>
    <row r="206" spans="1:9" ht="12">
      <c r="A206" s="299"/>
      <c r="B206" s="56"/>
      <c r="C206" s="57" t="s">
        <v>440</v>
      </c>
      <c r="D206" s="58"/>
      <c r="E206" s="59"/>
      <c r="F206" s="60"/>
      <c r="G206" s="60"/>
      <c r="H206" s="60"/>
      <c r="I206" s="49">
        <f>SUM(I203:I205)</f>
        <v>651.0946247727103</v>
      </c>
    </row>
    <row r="207" spans="1:9" ht="16.5" customHeight="1">
      <c r="A207" s="284" t="s">
        <v>441</v>
      </c>
      <c r="B207" s="64" t="s">
        <v>442</v>
      </c>
      <c r="C207" s="65" t="s">
        <v>443</v>
      </c>
      <c r="D207" s="66" t="s">
        <v>15</v>
      </c>
      <c r="E207" s="67" t="s">
        <v>444</v>
      </c>
      <c r="F207" s="66" t="s">
        <v>445</v>
      </c>
      <c r="G207" s="129" t="s">
        <v>446</v>
      </c>
      <c r="H207" s="130" t="s">
        <v>447</v>
      </c>
      <c r="I207" s="71">
        <v>413.823542340911</v>
      </c>
    </row>
    <row r="208" spans="1:9" ht="12">
      <c r="A208" s="284"/>
      <c r="B208" s="62"/>
      <c r="C208" s="31" t="s">
        <v>448</v>
      </c>
      <c r="D208" s="32"/>
      <c r="E208" s="33"/>
      <c r="F208" s="34"/>
      <c r="G208" s="34"/>
      <c r="H208" s="34"/>
      <c r="I208" s="49">
        <f>SUM(I207)</f>
        <v>413.823542340911</v>
      </c>
    </row>
    <row r="209" spans="1:9" ht="12" customHeight="1">
      <c r="A209" s="284"/>
      <c r="B209" s="269" t="s">
        <v>449</v>
      </c>
      <c r="C209" s="269" t="s">
        <v>450</v>
      </c>
      <c r="D209" s="270" t="s">
        <v>15</v>
      </c>
      <c r="E209" s="272" t="s">
        <v>444</v>
      </c>
      <c r="F209" s="47" t="s">
        <v>451</v>
      </c>
      <c r="G209" s="131" t="s">
        <v>446</v>
      </c>
      <c r="H209" s="48" t="s">
        <v>452</v>
      </c>
      <c r="I209" s="26">
        <v>119.669038900526</v>
      </c>
    </row>
    <row r="210" spans="1:9" ht="12">
      <c r="A210" s="284"/>
      <c r="B210" s="269" t="s">
        <v>449</v>
      </c>
      <c r="C210" s="269"/>
      <c r="D210" s="270" t="s">
        <v>15</v>
      </c>
      <c r="E210" s="272" t="s">
        <v>453</v>
      </c>
      <c r="F210" s="47" t="s">
        <v>454</v>
      </c>
      <c r="G210" s="131" t="s">
        <v>446</v>
      </c>
      <c r="H210" s="48" t="s">
        <v>455</v>
      </c>
      <c r="I210" s="26">
        <v>982.860573751449</v>
      </c>
    </row>
    <row r="211" spans="1:9" ht="12">
      <c r="A211" s="284"/>
      <c r="B211" s="269" t="s">
        <v>449</v>
      </c>
      <c r="C211" s="269"/>
      <c r="D211" s="270" t="s">
        <v>15</v>
      </c>
      <c r="E211" s="272" t="s">
        <v>453</v>
      </c>
      <c r="F211" s="51" t="s">
        <v>456</v>
      </c>
      <c r="G211" s="131" t="s">
        <v>446</v>
      </c>
      <c r="H211" s="24" t="s">
        <v>457</v>
      </c>
      <c r="I211" s="26">
        <v>710.442372693085</v>
      </c>
    </row>
    <row r="212" spans="1:9" ht="12">
      <c r="A212" s="284"/>
      <c r="B212" s="269" t="s">
        <v>449</v>
      </c>
      <c r="C212" s="269"/>
      <c r="D212" s="270" t="s">
        <v>15</v>
      </c>
      <c r="E212" s="272" t="s">
        <v>453</v>
      </c>
      <c r="F212" s="47" t="s">
        <v>458</v>
      </c>
      <c r="G212" s="131" t="s">
        <v>446</v>
      </c>
      <c r="H212" s="48" t="s">
        <v>459</v>
      </c>
      <c r="I212" s="26">
        <v>322.770666708026</v>
      </c>
    </row>
    <row r="213" spans="1:9" ht="12">
      <c r="A213" s="284"/>
      <c r="B213" s="269" t="s">
        <v>449</v>
      </c>
      <c r="C213" s="269"/>
      <c r="D213" s="270" t="s">
        <v>15</v>
      </c>
      <c r="E213" s="272" t="s">
        <v>453</v>
      </c>
      <c r="F213" s="47" t="s">
        <v>460</v>
      </c>
      <c r="G213" s="131" t="s">
        <v>446</v>
      </c>
      <c r="H213" s="48" t="s">
        <v>461</v>
      </c>
      <c r="I213" s="26">
        <v>1268.94299089522</v>
      </c>
    </row>
    <row r="214" spans="1:9" ht="12">
      <c r="A214" s="284"/>
      <c r="B214" s="269" t="s">
        <v>449</v>
      </c>
      <c r="C214" s="269"/>
      <c r="D214" s="270" t="s">
        <v>15</v>
      </c>
      <c r="E214" s="272" t="s">
        <v>453</v>
      </c>
      <c r="F214" s="47" t="s">
        <v>462</v>
      </c>
      <c r="G214" s="131" t="s">
        <v>446</v>
      </c>
      <c r="H214" s="48" t="s">
        <v>463</v>
      </c>
      <c r="I214" s="26">
        <v>54.7068480867618</v>
      </c>
    </row>
    <row r="215" spans="1:9" ht="12">
      <c r="A215" s="284"/>
      <c r="B215" s="269" t="s">
        <v>449</v>
      </c>
      <c r="C215" s="269"/>
      <c r="D215" s="270" t="s">
        <v>15</v>
      </c>
      <c r="E215" s="272" t="s">
        <v>453</v>
      </c>
      <c r="F215" s="47" t="s">
        <v>464</v>
      </c>
      <c r="G215" s="131" t="s">
        <v>446</v>
      </c>
      <c r="H215" s="48" t="s">
        <v>465</v>
      </c>
      <c r="I215" s="26">
        <v>300.517373260416</v>
      </c>
    </row>
    <row r="216" spans="1:9" ht="12">
      <c r="A216" s="284"/>
      <c r="B216" s="30"/>
      <c r="C216" s="31" t="s">
        <v>466</v>
      </c>
      <c r="D216" s="32"/>
      <c r="E216" s="33"/>
      <c r="F216" s="34"/>
      <c r="G216" s="34"/>
      <c r="H216" s="34"/>
      <c r="I216" s="49">
        <f>SUM(I209:I215)</f>
        <v>3759.909864295484</v>
      </c>
    </row>
    <row r="217" spans="1:9" ht="24.75">
      <c r="A217" s="284"/>
      <c r="B217" s="79" t="s">
        <v>467</v>
      </c>
      <c r="C217" s="79" t="s">
        <v>468</v>
      </c>
      <c r="D217" s="80" t="s">
        <v>15</v>
      </c>
      <c r="E217" s="120" t="s">
        <v>444</v>
      </c>
      <c r="F217" s="47" t="s">
        <v>458</v>
      </c>
      <c r="G217" s="131" t="s">
        <v>446</v>
      </c>
      <c r="H217" s="48" t="s">
        <v>459</v>
      </c>
      <c r="I217" s="26">
        <v>3216.09376381819</v>
      </c>
    </row>
    <row r="218" spans="1:9" ht="12">
      <c r="A218" s="284"/>
      <c r="B218" s="30"/>
      <c r="C218" s="31" t="s">
        <v>469</v>
      </c>
      <c r="D218" s="32"/>
      <c r="E218" s="33"/>
      <c r="F218" s="34"/>
      <c r="G218" s="34"/>
      <c r="H218" s="34"/>
      <c r="I218" s="49">
        <f>SUM(I217:I217)</f>
        <v>3216.09376381819</v>
      </c>
    </row>
    <row r="219" spans="1:9" ht="12" customHeight="1">
      <c r="A219" s="284"/>
      <c r="B219" s="267" t="s">
        <v>470</v>
      </c>
      <c r="C219" s="267" t="s">
        <v>471</v>
      </c>
      <c r="D219" s="294" t="s">
        <v>15</v>
      </c>
      <c r="E219" s="297" t="s">
        <v>444</v>
      </c>
      <c r="F219" s="47" t="s">
        <v>472</v>
      </c>
      <c r="G219" s="131" t="s">
        <v>446</v>
      </c>
      <c r="H219" s="48" t="s">
        <v>473</v>
      </c>
      <c r="I219" s="26">
        <v>865.408216819382</v>
      </c>
    </row>
    <row r="220" spans="1:9" ht="12">
      <c r="A220" s="284"/>
      <c r="B220" s="267" t="s">
        <v>470</v>
      </c>
      <c r="C220" s="267"/>
      <c r="D220" s="294" t="s">
        <v>15</v>
      </c>
      <c r="E220" s="297" t="s">
        <v>474</v>
      </c>
      <c r="F220" s="47" t="s">
        <v>475</v>
      </c>
      <c r="G220" s="131" t="s">
        <v>446</v>
      </c>
      <c r="H220" s="48" t="s">
        <v>476</v>
      </c>
      <c r="I220" s="26">
        <v>2468.34638625995</v>
      </c>
    </row>
    <row r="221" spans="1:9" ht="12">
      <c r="A221" s="284"/>
      <c r="B221" s="267" t="s">
        <v>470</v>
      </c>
      <c r="C221" s="267"/>
      <c r="D221" s="294" t="s">
        <v>15</v>
      </c>
      <c r="E221" s="297" t="s">
        <v>474</v>
      </c>
      <c r="F221" s="47" t="s">
        <v>477</v>
      </c>
      <c r="G221" s="131" t="s">
        <v>446</v>
      </c>
      <c r="H221" s="48" t="s">
        <v>478</v>
      </c>
      <c r="I221" s="26">
        <v>768.969251773404</v>
      </c>
    </row>
    <row r="222" spans="1:9" ht="12">
      <c r="A222" s="284"/>
      <c r="B222" s="267" t="s">
        <v>470</v>
      </c>
      <c r="C222" s="267"/>
      <c r="D222" s="294" t="s">
        <v>15</v>
      </c>
      <c r="E222" s="297" t="s">
        <v>474</v>
      </c>
      <c r="F222" s="47" t="s">
        <v>479</v>
      </c>
      <c r="G222" s="131" t="s">
        <v>446</v>
      </c>
      <c r="H222" s="48" t="s">
        <v>480</v>
      </c>
      <c r="I222" s="26">
        <v>1559.16046337564</v>
      </c>
    </row>
    <row r="223" spans="1:9" ht="12">
      <c r="A223" s="284"/>
      <c r="B223" s="267" t="s">
        <v>470</v>
      </c>
      <c r="C223" s="267"/>
      <c r="D223" s="294" t="s">
        <v>15</v>
      </c>
      <c r="E223" s="297" t="s">
        <v>474</v>
      </c>
      <c r="F223" s="47" t="s">
        <v>481</v>
      </c>
      <c r="G223" s="131" t="s">
        <v>446</v>
      </c>
      <c r="H223" s="48" t="s">
        <v>482</v>
      </c>
      <c r="I223" s="26">
        <v>774.160492773696</v>
      </c>
    </row>
    <row r="224" spans="1:9" ht="12">
      <c r="A224" s="284"/>
      <c r="B224" s="267" t="s">
        <v>470</v>
      </c>
      <c r="C224" s="267"/>
      <c r="D224" s="294" t="s">
        <v>15</v>
      </c>
      <c r="E224" s="297" t="s">
        <v>474</v>
      </c>
      <c r="F224" s="47" t="s">
        <v>483</v>
      </c>
      <c r="G224" s="131" t="s">
        <v>446</v>
      </c>
      <c r="H224" s="48" t="s">
        <v>484</v>
      </c>
      <c r="I224" s="26">
        <v>2206.02181824239</v>
      </c>
    </row>
    <row r="225" spans="1:9" ht="12">
      <c r="A225" s="284"/>
      <c r="B225" s="267" t="s">
        <v>470</v>
      </c>
      <c r="C225" s="267"/>
      <c r="D225" s="294" t="s">
        <v>15</v>
      </c>
      <c r="E225" s="297" t="s">
        <v>474</v>
      </c>
      <c r="F225" s="47" t="s">
        <v>485</v>
      </c>
      <c r="G225" s="131" t="s">
        <v>446</v>
      </c>
      <c r="H225" s="48" t="s">
        <v>486</v>
      </c>
      <c r="I225" s="26">
        <v>962.55893792402</v>
      </c>
    </row>
    <row r="226" spans="1:9" ht="12">
      <c r="A226" s="284"/>
      <c r="B226" s="267" t="s">
        <v>470</v>
      </c>
      <c r="C226" s="267"/>
      <c r="D226" s="294" t="s">
        <v>15</v>
      </c>
      <c r="E226" s="297" t="s">
        <v>474</v>
      </c>
      <c r="F226" s="47" t="s">
        <v>464</v>
      </c>
      <c r="G226" s="131" t="s">
        <v>446</v>
      </c>
      <c r="H226" s="48" t="s">
        <v>465</v>
      </c>
      <c r="I226" s="26">
        <v>487.976017416393</v>
      </c>
    </row>
    <row r="227" spans="1:9" ht="12">
      <c r="A227" s="284"/>
      <c r="B227" s="267" t="s">
        <v>470</v>
      </c>
      <c r="C227" s="267"/>
      <c r="D227" s="294" t="s">
        <v>15</v>
      </c>
      <c r="E227" s="297" t="s">
        <v>474</v>
      </c>
      <c r="F227" s="47" t="s">
        <v>487</v>
      </c>
      <c r="G227" s="131" t="s">
        <v>446</v>
      </c>
      <c r="H227" s="48" t="s">
        <v>488</v>
      </c>
      <c r="I227" s="26">
        <v>860.421652256038</v>
      </c>
    </row>
    <row r="228" spans="1:9" ht="12">
      <c r="A228" s="284"/>
      <c r="B228" s="30"/>
      <c r="C228" s="31" t="s">
        <v>489</v>
      </c>
      <c r="D228" s="32"/>
      <c r="E228" s="33"/>
      <c r="F228" s="34"/>
      <c r="G228" s="34"/>
      <c r="H228" s="34"/>
      <c r="I228" s="49">
        <f>SUM(I219:I227)</f>
        <v>10953.023236840912</v>
      </c>
    </row>
    <row r="229" spans="1:9" ht="24.75">
      <c r="A229" s="284" t="s">
        <v>490</v>
      </c>
      <c r="B229" s="77" t="s">
        <v>491</v>
      </c>
      <c r="C229" s="78" t="s">
        <v>492</v>
      </c>
      <c r="D229" s="51" t="s">
        <v>75</v>
      </c>
      <c r="E229" s="120" t="s">
        <v>444</v>
      </c>
      <c r="F229" s="47" t="s">
        <v>493</v>
      </c>
      <c r="G229" s="131" t="s">
        <v>446</v>
      </c>
      <c r="H229" s="48" t="s">
        <v>494</v>
      </c>
      <c r="I229" s="26">
        <v>49.0585058409123</v>
      </c>
    </row>
    <row r="230" spans="1:9" ht="12">
      <c r="A230" s="284"/>
      <c r="B230" s="30"/>
      <c r="C230" s="31" t="s">
        <v>495</v>
      </c>
      <c r="D230" s="32"/>
      <c r="E230" s="33"/>
      <c r="F230" s="34"/>
      <c r="G230" s="34"/>
      <c r="H230" s="34"/>
      <c r="I230" s="49">
        <f>SUM(I229)</f>
        <v>49.0585058409123</v>
      </c>
    </row>
    <row r="231" spans="1:9" ht="12" customHeight="1">
      <c r="A231" s="284"/>
      <c r="B231" s="269" t="s">
        <v>496</v>
      </c>
      <c r="C231" s="269" t="s">
        <v>497</v>
      </c>
      <c r="D231" s="270" t="s">
        <v>75</v>
      </c>
      <c r="E231" s="272" t="s">
        <v>444</v>
      </c>
      <c r="F231" s="47" t="s">
        <v>472</v>
      </c>
      <c r="G231" s="131" t="s">
        <v>446</v>
      </c>
      <c r="H231" s="48" t="s">
        <v>473</v>
      </c>
      <c r="I231" s="26">
        <v>159.807042130339</v>
      </c>
    </row>
    <row r="232" spans="1:9" ht="12">
      <c r="A232" s="284"/>
      <c r="B232" s="269" t="s">
        <v>496</v>
      </c>
      <c r="C232" s="269" t="s">
        <v>497</v>
      </c>
      <c r="D232" s="270" t="s">
        <v>84</v>
      </c>
      <c r="E232" s="272" t="s">
        <v>474</v>
      </c>
      <c r="F232" s="47" t="s">
        <v>498</v>
      </c>
      <c r="G232" s="131" t="s">
        <v>446</v>
      </c>
      <c r="H232" s="48" t="s">
        <v>499</v>
      </c>
      <c r="I232" s="26">
        <v>37.5750547787516</v>
      </c>
    </row>
    <row r="233" spans="1:9" ht="12">
      <c r="A233" s="284"/>
      <c r="B233" s="30"/>
      <c r="C233" s="31" t="s">
        <v>500</v>
      </c>
      <c r="D233" s="32"/>
      <c r="E233" s="33"/>
      <c r="F233" s="34"/>
      <c r="G233" s="34"/>
      <c r="H233" s="34"/>
      <c r="I233" s="49">
        <f>SUM(I231:I232)</f>
        <v>197.3820969090906</v>
      </c>
    </row>
    <row r="234" spans="1:9" ht="12" customHeight="1">
      <c r="A234" s="284"/>
      <c r="B234" s="269" t="s">
        <v>501</v>
      </c>
      <c r="C234" s="269" t="s">
        <v>502</v>
      </c>
      <c r="D234" s="270" t="s">
        <v>15</v>
      </c>
      <c r="E234" s="271" t="s">
        <v>16</v>
      </c>
      <c r="F234" s="51" t="s">
        <v>503</v>
      </c>
      <c r="G234" s="110" t="s">
        <v>446</v>
      </c>
      <c r="H234" s="24" t="s">
        <v>504</v>
      </c>
      <c r="I234" s="26">
        <v>166.475681774944</v>
      </c>
    </row>
    <row r="235" spans="1:9" ht="12">
      <c r="A235" s="284"/>
      <c r="B235" s="269" t="s">
        <v>501</v>
      </c>
      <c r="C235" s="269"/>
      <c r="D235" s="270" t="s">
        <v>15</v>
      </c>
      <c r="E235" s="271" t="s">
        <v>505</v>
      </c>
      <c r="F235" s="51" t="s">
        <v>506</v>
      </c>
      <c r="G235" s="110" t="s">
        <v>446</v>
      </c>
      <c r="H235" s="24" t="s">
        <v>507</v>
      </c>
      <c r="I235" s="26">
        <v>409.809299193203</v>
      </c>
    </row>
    <row r="236" spans="1:9" ht="12">
      <c r="A236" s="284"/>
      <c r="B236" s="269" t="s">
        <v>501</v>
      </c>
      <c r="C236" s="269"/>
      <c r="D236" s="270" t="s">
        <v>15</v>
      </c>
      <c r="E236" s="271" t="s">
        <v>505</v>
      </c>
      <c r="F236" s="51" t="s">
        <v>508</v>
      </c>
      <c r="G236" s="110" t="s">
        <v>446</v>
      </c>
      <c r="H236" s="24" t="s">
        <v>509</v>
      </c>
      <c r="I236" s="26">
        <v>54.9899203772133</v>
      </c>
    </row>
    <row r="237" spans="1:9" ht="12">
      <c r="A237" s="284"/>
      <c r="B237" s="269" t="s">
        <v>501</v>
      </c>
      <c r="C237" s="269"/>
      <c r="D237" s="270" t="s">
        <v>15</v>
      </c>
      <c r="E237" s="271" t="s">
        <v>505</v>
      </c>
      <c r="F237" s="51" t="s">
        <v>490</v>
      </c>
      <c r="G237" s="110" t="s">
        <v>446</v>
      </c>
      <c r="H237" s="24" t="s">
        <v>510</v>
      </c>
      <c r="I237" s="26">
        <v>170.673233836402</v>
      </c>
    </row>
    <row r="238" spans="1:9" ht="12">
      <c r="A238" s="284"/>
      <c r="B238" s="30"/>
      <c r="C238" s="31" t="s">
        <v>511</v>
      </c>
      <c r="D238" s="32"/>
      <c r="E238" s="33"/>
      <c r="F238" s="34"/>
      <c r="G238" s="34"/>
      <c r="H238" s="34"/>
      <c r="I238" s="49">
        <f>SUM(I234:I237)</f>
        <v>801.9481351817623</v>
      </c>
    </row>
    <row r="239" spans="1:9" ht="24.75">
      <c r="A239" s="284"/>
      <c r="B239" s="77" t="s">
        <v>512</v>
      </c>
      <c r="C239" s="78" t="s">
        <v>513</v>
      </c>
      <c r="D239" s="51" t="s">
        <v>264</v>
      </c>
      <c r="E239" s="63" t="s">
        <v>16</v>
      </c>
      <c r="F239" s="51" t="s">
        <v>514</v>
      </c>
      <c r="G239" s="132" t="s">
        <v>446</v>
      </c>
      <c r="H239" s="24" t="s">
        <v>515</v>
      </c>
      <c r="I239" s="26">
        <v>71.7648484545564</v>
      </c>
    </row>
    <row r="240" spans="1:9" ht="12">
      <c r="A240" s="284"/>
      <c r="B240" s="30"/>
      <c r="C240" s="31" t="s">
        <v>516</v>
      </c>
      <c r="D240" s="32"/>
      <c r="E240" s="33"/>
      <c r="F240" s="34"/>
      <c r="G240" s="34"/>
      <c r="H240" s="34"/>
      <c r="I240" s="35">
        <f>SUM(I239)</f>
        <v>71.7648484545564</v>
      </c>
    </row>
    <row r="241" spans="1:9" ht="12" customHeight="1">
      <c r="A241" s="284"/>
      <c r="B241" s="269" t="s">
        <v>517</v>
      </c>
      <c r="C241" s="269" t="s">
        <v>518</v>
      </c>
      <c r="D241" s="270" t="s">
        <v>15</v>
      </c>
      <c r="E241" s="271" t="s">
        <v>519</v>
      </c>
      <c r="F241" s="51" t="s">
        <v>520</v>
      </c>
      <c r="G241" s="110" t="s">
        <v>446</v>
      </c>
      <c r="H241" s="24" t="s">
        <v>521</v>
      </c>
      <c r="I241" s="26">
        <v>539.40062298185</v>
      </c>
    </row>
    <row r="242" spans="1:9" ht="12">
      <c r="A242" s="284"/>
      <c r="B242" s="269" t="s">
        <v>517</v>
      </c>
      <c r="C242" s="269" t="s">
        <v>518</v>
      </c>
      <c r="D242" s="270" t="s">
        <v>15</v>
      </c>
      <c r="E242" s="271" t="s">
        <v>522</v>
      </c>
      <c r="F242" s="51" t="s">
        <v>523</v>
      </c>
      <c r="G242" s="110" t="s">
        <v>446</v>
      </c>
      <c r="H242" s="24" t="s">
        <v>524</v>
      </c>
      <c r="I242" s="26">
        <v>922.754254448778</v>
      </c>
    </row>
    <row r="243" spans="1:9" ht="12">
      <c r="A243" s="284"/>
      <c r="B243" s="269" t="s">
        <v>517</v>
      </c>
      <c r="C243" s="269" t="s">
        <v>518</v>
      </c>
      <c r="D243" s="270" t="s">
        <v>15</v>
      </c>
      <c r="E243" s="271" t="s">
        <v>522</v>
      </c>
      <c r="F243" s="51" t="s">
        <v>525</v>
      </c>
      <c r="G243" s="110" t="s">
        <v>446</v>
      </c>
      <c r="H243" s="24" t="s">
        <v>526</v>
      </c>
      <c r="I243" s="26">
        <v>294.144250251179</v>
      </c>
    </row>
    <row r="244" spans="1:9" ht="12">
      <c r="A244" s="284"/>
      <c r="B244" s="30"/>
      <c r="C244" s="31" t="s">
        <v>527</v>
      </c>
      <c r="D244" s="32"/>
      <c r="E244" s="33"/>
      <c r="F244" s="34"/>
      <c r="G244" s="34"/>
      <c r="H244" s="34"/>
      <c r="I244" s="49">
        <f>SUM(I241:I243)</f>
        <v>1756.299127681807</v>
      </c>
    </row>
    <row r="245" spans="1:9" ht="12" customHeight="1">
      <c r="A245" s="284"/>
      <c r="B245" s="267" t="s">
        <v>528</v>
      </c>
      <c r="C245" s="267" t="s">
        <v>529</v>
      </c>
      <c r="D245" s="294" t="s">
        <v>15</v>
      </c>
      <c r="E245" s="295" t="s">
        <v>519</v>
      </c>
      <c r="F245" s="51" t="s">
        <v>530</v>
      </c>
      <c r="G245" s="110" t="s">
        <v>446</v>
      </c>
      <c r="H245" s="24" t="s">
        <v>531</v>
      </c>
      <c r="I245" s="26">
        <v>59.034987253248</v>
      </c>
    </row>
    <row r="246" spans="1:9" ht="12">
      <c r="A246" s="284"/>
      <c r="B246" s="267" t="s">
        <v>528</v>
      </c>
      <c r="C246" s="267"/>
      <c r="D246" s="294" t="s">
        <v>175</v>
      </c>
      <c r="E246" s="295" t="s">
        <v>532</v>
      </c>
      <c r="F246" s="51" t="s">
        <v>533</v>
      </c>
      <c r="G246" s="110" t="s">
        <v>446</v>
      </c>
      <c r="H246" s="24" t="s">
        <v>534</v>
      </c>
      <c r="I246" s="26">
        <v>294.212451463926</v>
      </c>
    </row>
    <row r="247" spans="1:9" ht="12">
      <c r="A247" s="284"/>
      <c r="B247" s="267" t="s">
        <v>528</v>
      </c>
      <c r="C247" s="267"/>
      <c r="D247" s="294" t="s">
        <v>175</v>
      </c>
      <c r="E247" s="295" t="s">
        <v>532</v>
      </c>
      <c r="F247" s="51" t="s">
        <v>535</v>
      </c>
      <c r="G247" s="110" t="s">
        <v>446</v>
      </c>
      <c r="H247" s="24" t="s">
        <v>536</v>
      </c>
      <c r="I247" s="26">
        <v>155.495840677153</v>
      </c>
    </row>
    <row r="248" spans="1:9" ht="12">
      <c r="A248" s="284"/>
      <c r="B248" s="267" t="s">
        <v>528</v>
      </c>
      <c r="C248" s="267"/>
      <c r="D248" s="294" t="s">
        <v>175</v>
      </c>
      <c r="E248" s="295" t="s">
        <v>532</v>
      </c>
      <c r="F248" s="51" t="s">
        <v>537</v>
      </c>
      <c r="G248" s="110" t="s">
        <v>446</v>
      </c>
      <c r="H248" s="24" t="s">
        <v>538</v>
      </c>
      <c r="I248" s="26">
        <v>4.5975598477914</v>
      </c>
    </row>
    <row r="249" spans="1:9" ht="12">
      <c r="A249" s="284"/>
      <c r="B249" s="267" t="s">
        <v>528</v>
      </c>
      <c r="C249" s="267"/>
      <c r="D249" s="294" t="s">
        <v>175</v>
      </c>
      <c r="E249" s="295" t="s">
        <v>532</v>
      </c>
      <c r="F249" s="51" t="s">
        <v>539</v>
      </c>
      <c r="G249" s="110" t="s">
        <v>446</v>
      </c>
      <c r="H249" s="24" t="s">
        <v>540</v>
      </c>
      <c r="I249" s="26">
        <v>2091.96876866851</v>
      </c>
    </row>
    <row r="250" spans="1:9" ht="12">
      <c r="A250" s="284"/>
      <c r="B250" s="267" t="s">
        <v>528</v>
      </c>
      <c r="C250" s="267"/>
      <c r="D250" s="294" t="s">
        <v>175</v>
      </c>
      <c r="E250" s="295" t="s">
        <v>532</v>
      </c>
      <c r="F250" s="51" t="s">
        <v>541</v>
      </c>
      <c r="G250" s="110" t="s">
        <v>446</v>
      </c>
      <c r="H250" s="24" t="s">
        <v>542</v>
      </c>
      <c r="I250" s="26">
        <v>544.551914919029</v>
      </c>
    </row>
    <row r="251" spans="1:9" ht="12">
      <c r="A251" s="284"/>
      <c r="B251" s="267" t="s">
        <v>528</v>
      </c>
      <c r="C251" s="267"/>
      <c r="D251" s="294" t="s">
        <v>175</v>
      </c>
      <c r="E251" s="295" t="s">
        <v>532</v>
      </c>
      <c r="F251" s="51" t="s">
        <v>543</v>
      </c>
      <c r="G251" s="110" t="s">
        <v>446</v>
      </c>
      <c r="H251" s="24" t="s">
        <v>544</v>
      </c>
      <c r="I251" s="26">
        <v>166.989582081825</v>
      </c>
    </row>
    <row r="252" spans="1:9" ht="12">
      <c r="A252" s="284"/>
      <c r="B252" s="273"/>
      <c r="C252" s="274"/>
      <c r="D252" s="296"/>
      <c r="E252" s="293"/>
      <c r="F252" s="51" t="s">
        <v>545</v>
      </c>
      <c r="G252" s="110" t="s">
        <v>446</v>
      </c>
      <c r="H252" s="24" t="s">
        <v>546</v>
      </c>
      <c r="I252" s="26">
        <v>766.26744015588</v>
      </c>
    </row>
    <row r="253" spans="1:9" ht="12">
      <c r="A253" s="284"/>
      <c r="B253" s="273"/>
      <c r="C253" s="274"/>
      <c r="D253" s="296"/>
      <c r="E253" s="293"/>
      <c r="F253" s="51" t="s">
        <v>547</v>
      </c>
      <c r="G253" s="110" t="s">
        <v>446</v>
      </c>
      <c r="H253" s="24" t="s">
        <v>548</v>
      </c>
      <c r="I253" s="26">
        <v>5.34088427226808</v>
      </c>
    </row>
    <row r="254" spans="1:9" ht="12">
      <c r="A254" s="284"/>
      <c r="B254" s="273"/>
      <c r="C254" s="274"/>
      <c r="D254" s="296"/>
      <c r="E254" s="293"/>
      <c r="F254" s="51" t="s">
        <v>549</v>
      </c>
      <c r="G254" s="110" t="s">
        <v>446</v>
      </c>
      <c r="H254" s="24" t="s">
        <v>550</v>
      </c>
      <c r="I254" s="26">
        <v>827.113455503946</v>
      </c>
    </row>
    <row r="255" spans="1:9" ht="12">
      <c r="A255" s="284"/>
      <c r="B255" s="273"/>
      <c r="C255" s="274"/>
      <c r="D255" s="296"/>
      <c r="E255" s="293"/>
      <c r="F255" s="51" t="s">
        <v>551</v>
      </c>
      <c r="G255" s="110" t="s">
        <v>446</v>
      </c>
      <c r="H255" s="24" t="s">
        <v>552</v>
      </c>
      <c r="I255" s="26">
        <v>141.04735276981</v>
      </c>
    </row>
    <row r="256" spans="1:9" ht="12">
      <c r="A256" s="284"/>
      <c r="B256" s="273"/>
      <c r="C256" s="274"/>
      <c r="D256" s="296"/>
      <c r="E256" s="293"/>
      <c r="F256" s="51" t="s">
        <v>553</v>
      </c>
      <c r="G256" s="110" t="s">
        <v>446</v>
      </c>
      <c r="H256" s="24" t="s">
        <v>554</v>
      </c>
      <c r="I256" s="26">
        <v>37.176754940652</v>
      </c>
    </row>
    <row r="257" spans="1:9" ht="12">
      <c r="A257" s="284"/>
      <c r="B257" s="273"/>
      <c r="C257" s="274"/>
      <c r="D257" s="296"/>
      <c r="E257" s="293"/>
      <c r="F257" s="51" t="s">
        <v>555</v>
      </c>
      <c r="G257" s="110" t="s">
        <v>446</v>
      </c>
      <c r="H257" s="24" t="s">
        <v>556</v>
      </c>
      <c r="I257" s="26">
        <v>38.4638700905316</v>
      </c>
    </row>
    <row r="258" spans="1:9" ht="12">
      <c r="A258" s="284"/>
      <c r="B258" s="273"/>
      <c r="C258" s="274"/>
      <c r="D258" s="296"/>
      <c r="E258" s="293"/>
      <c r="F258" s="51" t="s">
        <v>557</v>
      </c>
      <c r="G258" s="110" t="s">
        <v>446</v>
      </c>
      <c r="H258" s="24" t="s">
        <v>558</v>
      </c>
      <c r="I258" s="26">
        <v>1476.97193695586</v>
      </c>
    </row>
    <row r="259" spans="1:9" ht="12">
      <c r="A259" s="284"/>
      <c r="B259" s="30"/>
      <c r="C259" s="31" t="s">
        <v>559</v>
      </c>
      <c r="D259" s="32"/>
      <c r="E259" s="33"/>
      <c r="F259" s="34"/>
      <c r="G259" s="34"/>
      <c r="H259" s="34"/>
      <c r="I259" s="49">
        <f>SUM(I245:I258)</f>
        <v>6609.23279960043</v>
      </c>
    </row>
    <row r="260" spans="1:9" ht="12" customHeight="1">
      <c r="A260" s="284"/>
      <c r="B260" s="269" t="s">
        <v>560</v>
      </c>
      <c r="C260" s="269" t="s">
        <v>561</v>
      </c>
      <c r="D260" s="270" t="s">
        <v>75</v>
      </c>
      <c r="E260" s="271" t="s">
        <v>519</v>
      </c>
      <c r="F260" s="51" t="s">
        <v>543</v>
      </c>
      <c r="G260" s="110" t="s">
        <v>446</v>
      </c>
      <c r="H260" s="24" t="s">
        <v>544</v>
      </c>
      <c r="I260" s="26">
        <v>31.9999101114709</v>
      </c>
    </row>
    <row r="261" spans="1:9" ht="12">
      <c r="A261" s="284"/>
      <c r="B261" s="269" t="s">
        <v>560</v>
      </c>
      <c r="C261" s="269" t="s">
        <v>561</v>
      </c>
      <c r="D261" s="270" t="s">
        <v>562</v>
      </c>
      <c r="E261" s="271" t="s">
        <v>532</v>
      </c>
      <c r="F261" s="51" t="s">
        <v>555</v>
      </c>
      <c r="G261" s="110" t="s">
        <v>446</v>
      </c>
      <c r="H261" s="24" t="s">
        <v>556</v>
      </c>
      <c r="I261" s="26">
        <v>18.0066446612552</v>
      </c>
    </row>
    <row r="262" spans="1:9" ht="12">
      <c r="A262" s="284"/>
      <c r="B262" s="30"/>
      <c r="C262" s="31" t="s">
        <v>563</v>
      </c>
      <c r="D262" s="32"/>
      <c r="E262" s="33"/>
      <c r="F262" s="34"/>
      <c r="G262" s="34"/>
      <c r="H262" s="34"/>
      <c r="I262" s="49">
        <f>SUM(I260:I261)</f>
        <v>50.006554772726105</v>
      </c>
    </row>
    <row r="263" spans="1:9" ht="24.75">
      <c r="A263" s="284"/>
      <c r="B263" s="77" t="s">
        <v>564</v>
      </c>
      <c r="C263" s="78" t="s">
        <v>565</v>
      </c>
      <c r="D263" s="51" t="s">
        <v>264</v>
      </c>
      <c r="E263" s="63" t="s">
        <v>519</v>
      </c>
      <c r="F263" s="51" t="s">
        <v>566</v>
      </c>
      <c r="G263" s="110" t="s">
        <v>446</v>
      </c>
      <c r="H263" s="24" t="s">
        <v>567</v>
      </c>
      <c r="I263" s="26">
        <v>27.619043954549902</v>
      </c>
    </row>
    <row r="264" spans="1:9" ht="12">
      <c r="A264" s="284"/>
      <c r="B264" s="30"/>
      <c r="C264" s="31" t="s">
        <v>568</v>
      </c>
      <c r="D264" s="32"/>
      <c r="E264" s="33"/>
      <c r="F264" s="34"/>
      <c r="G264" s="34"/>
      <c r="H264" s="34"/>
      <c r="I264" s="49">
        <f>SUM(I263)</f>
        <v>27.619043954549902</v>
      </c>
    </row>
    <row r="265" spans="1:9" ht="12" customHeight="1">
      <c r="A265" s="291" t="s">
        <v>490</v>
      </c>
      <c r="B265" s="269" t="s">
        <v>569</v>
      </c>
      <c r="C265" s="269" t="s">
        <v>570</v>
      </c>
      <c r="D265" s="270" t="s">
        <v>75</v>
      </c>
      <c r="E265" s="271" t="s">
        <v>519</v>
      </c>
      <c r="F265" s="51" t="s">
        <v>571</v>
      </c>
      <c r="G265" s="110" t="s">
        <v>446</v>
      </c>
      <c r="H265" s="24" t="s">
        <v>572</v>
      </c>
      <c r="I265" s="26">
        <v>330.263145556644</v>
      </c>
    </row>
    <row r="266" spans="1:9" ht="12">
      <c r="A266" s="291"/>
      <c r="B266" s="269" t="s">
        <v>569</v>
      </c>
      <c r="C266" s="269"/>
      <c r="D266" s="270" t="s">
        <v>194</v>
      </c>
      <c r="E266" s="271" t="s">
        <v>573</v>
      </c>
      <c r="F266" s="51" t="s">
        <v>574</v>
      </c>
      <c r="G266" s="110" t="s">
        <v>446</v>
      </c>
      <c r="H266" s="24" t="s">
        <v>575</v>
      </c>
      <c r="I266" s="26">
        <v>491.61657906669</v>
      </c>
    </row>
    <row r="267" spans="1:9" ht="12">
      <c r="A267" s="291"/>
      <c r="B267" s="269" t="s">
        <v>569</v>
      </c>
      <c r="C267" s="269"/>
      <c r="D267" s="270" t="s">
        <v>194</v>
      </c>
      <c r="E267" s="271" t="s">
        <v>573</v>
      </c>
      <c r="F267" s="51" t="s">
        <v>576</v>
      </c>
      <c r="G267" s="110" t="s">
        <v>446</v>
      </c>
      <c r="H267" s="24" t="s">
        <v>577</v>
      </c>
      <c r="I267" s="26">
        <v>155.99073272473</v>
      </c>
    </row>
    <row r="268" spans="1:9" ht="12">
      <c r="A268" s="291"/>
      <c r="B268" s="269" t="s">
        <v>569</v>
      </c>
      <c r="C268" s="269"/>
      <c r="D268" s="270" t="s">
        <v>194</v>
      </c>
      <c r="E268" s="271" t="s">
        <v>573</v>
      </c>
      <c r="F268" s="51" t="s">
        <v>578</v>
      </c>
      <c r="G268" s="110" t="s">
        <v>446</v>
      </c>
      <c r="H268" s="24" t="s">
        <v>579</v>
      </c>
      <c r="I268" s="26">
        <v>167.565943350025</v>
      </c>
    </row>
    <row r="269" spans="1:9" ht="12">
      <c r="A269" s="291"/>
      <c r="B269" s="269" t="s">
        <v>569</v>
      </c>
      <c r="C269" s="269"/>
      <c r="D269" s="270" t="s">
        <v>194</v>
      </c>
      <c r="E269" s="271" t="s">
        <v>573</v>
      </c>
      <c r="F269" s="51" t="s">
        <v>580</v>
      </c>
      <c r="G269" s="110" t="s">
        <v>446</v>
      </c>
      <c r="H269" s="24" t="s">
        <v>581</v>
      </c>
      <c r="I269" s="26">
        <v>928.789576318428</v>
      </c>
    </row>
    <row r="270" spans="1:9" ht="12">
      <c r="A270" s="291"/>
      <c r="B270" s="269" t="s">
        <v>569</v>
      </c>
      <c r="C270" s="269"/>
      <c r="D270" s="270" t="s">
        <v>194</v>
      </c>
      <c r="E270" s="271" t="s">
        <v>573</v>
      </c>
      <c r="F270" s="51" t="s">
        <v>582</v>
      </c>
      <c r="G270" s="110" t="s">
        <v>446</v>
      </c>
      <c r="H270" s="24" t="s">
        <v>583</v>
      </c>
      <c r="I270" s="26">
        <v>381.283850124107</v>
      </c>
    </row>
    <row r="271" spans="1:9" ht="12">
      <c r="A271" s="291"/>
      <c r="B271" s="269" t="s">
        <v>569</v>
      </c>
      <c r="C271" s="269"/>
      <c r="D271" s="270" t="s">
        <v>194</v>
      </c>
      <c r="E271" s="271" t="s">
        <v>573</v>
      </c>
      <c r="F271" s="51" t="s">
        <v>584</v>
      </c>
      <c r="G271" s="110" t="s">
        <v>446</v>
      </c>
      <c r="H271" s="24" t="s">
        <v>585</v>
      </c>
      <c r="I271" s="26">
        <v>112.15515190479</v>
      </c>
    </row>
    <row r="272" spans="1:9" ht="12">
      <c r="A272" s="291"/>
      <c r="B272" s="30"/>
      <c r="C272" s="31" t="s">
        <v>586</v>
      </c>
      <c r="D272" s="32"/>
      <c r="E272" s="33"/>
      <c r="F272" s="34"/>
      <c r="G272" s="34"/>
      <c r="H272" s="34"/>
      <c r="I272" s="49">
        <f>SUM(I265:I271)</f>
        <v>2567.664979045414</v>
      </c>
    </row>
    <row r="273" spans="1:9" ht="12" customHeight="1">
      <c r="A273" s="291"/>
      <c r="B273" s="269" t="s">
        <v>587</v>
      </c>
      <c r="C273" s="269" t="s">
        <v>588</v>
      </c>
      <c r="D273" s="270" t="s">
        <v>51</v>
      </c>
      <c r="E273" s="272" t="s">
        <v>52</v>
      </c>
      <c r="F273" s="51" t="s">
        <v>589</v>
      </c>
      <c r="G273" s="110" t="s">
        <v>446</v>
      </c>
      <c r="H273" s="24" t="s">
        <v>590</v>
      </c>
      <c r="I273" s="26">
        <v>32.4837202496454</v>
      </c>
    </row>
    <row r="274" spans="1:9" ht="12">
      <c r="A274" s="291"/>
      <c r="B274" s="269"/>
      <c r="C274" s="269"/>
      <c r="D274" s="270"/>
      <c r="E274" s="272"/>
      <c r="F274" s="51" t="s">
        <v>591</v>
      </c>
      <c r="G274" s="110" t="s">
        <v>446</v>
      </c>
      <c r="H274" s="24" t="s">
        <v>592</v>
      </c>
      <c r="I274" s="26">
        <v>21.2923614270563</v>
      </c>
    </row>
    <row r="275" spans="1:9" ht="12">
      <c r="A275" s="291"/>
      <c r="B275" s="269" t="s">
        <v>587</v>
      </c>
      <c r="C275" s="269" t="s">
        <v>588</v>
      </c>
      <c r="D275" s="270" t="s">
        <v>593</v>
      </c>
      <c r="E275" s="272" t="s">
        <v>573</v>
      </c>
      <c r="F275" s="51" t="s">
        <v>594</v>
      </c>
      <c r="G275" s="110" t="s">
        <v>446</v>
      </c>
      <c r="H275" s="24" t="s">
        <v>595</v>
      </c>
      <c r="I275" s="26">
        <v>27.5453734766042</v>
      </c>
    </row>
    <row r="276" spans="1:9" ht="12">
      <c r="A276" s="291"/>
      <c r="B276" s="269" t="s">
        <v>587</v>
      </c>
      <c r="C276" s="269" t="s">
        <v>588</v>
      </c>
      <c r="D276" s="270" t="s">
        <v>593</v>
      </c>
      <c r="E276" s="272" t="s">
        <v>573</v>
      </c>
      <c r="F276" s="51" t="s">
        <v>596</v>
      </c>
      <c r="G276" s="110" t="s">
        <v>446</v>
      </c>
      <c r="H276" s="24" t="s">
        <v>597</v>
      </c>
      <c r="I276" s="26">
        <v>264.96352027851</v>
      </c>
    </row>
    <row r="277" spans="1:9" ht="12">
      <c r="A277" s="291"/>
      <c r="B277" s="30"/>
      <c r="C277" s="31" t="s">
        <v>598</v>
      </c>
      <c r="D277" s="32"/>
      <c r="E277" s="33"/>
      <c r="F277" s="34"/>
      <c r="G277" s="34"/>
      <c r="H277" s="34"/>
      <c r="I277" s="49">
        <f>SUM(I273:I276)</f>
        <v>346.2849754318159</v>
      </c>
    </row>
    <row r="278" spans="1:9" ht="12" customHeight="1">
      <c r="A278" s="291"/>
      <c r="B278" s="269" t="s">
        <v>599</v>
      </c>
      <c r="C278" s="269" t="s">
        <v>600</v>
      </c>
      <c r="D278" s="270" t="s">
        <v>75</v>
      </c>
      <c r="E278" s="272" t="s">
        <v>601</v>
      </c>
      <c r="F278" s="51" t="s">
        <v>602</v>
      </c>
      <c r="G278" s="110" t="s">
        <v>446</v>
      </c>
      <c r="H278" s="24" t="s">
        <v>603</v>
      </c>
      <c r="I278" s="26">
        <v>74.163136052669</v>
      </c>
    </row>
    <row r="279" spans="1:9" ht="12">
      <c r="A279" s="291"/>
      <c r="B279" s="269" t="s">
        <v>599</v>
      </c>
      <c r="C279" s="269" t="s">
        <v>604</v>
      </c>
      <c r="D279" s="270" t="s">
        <v>84</v>
      </c>
      <c r="E279" s="272" t="s">
        <v>573</v>
      </c>
      <c r="F279" s="51" t="s">
        <v>605</v>
      </c>
      <c r="G279" s="110" t="s">
        <v>446</v>
      </c>
      <c r="H279" s="24" t="s">
        <v>606</v>
      </c>
      <c r="I279" s="26">
        <v>30.7370883259434</v>
      </c>
    </row>
    <row r="280" spans="1:9" ht="12">
      <c r="A280" s="291"/>
      <c r="B280" s="269" t="s">
        <v>599</v>
      </c>
      <c r="C280" s="269" t="s">
        <v>604</v>
      </c>
      <c r="D280" s="270" t="s">
        <v>84</v>
      </c>
      <c r="E280" s="272" t="s">
        <v>573</v>
      </c>
      <c r="F280" s="51" t="s">
        <v>607</v>
      </c>
      <c r="G280" s="110" t="s">
        <v>446</v>
      </c>
      <c r="H280" s="24" t="s">
        <v>608</v>
      </c>
      <c r="I280" s="26">
        <v>41.7938420304755</v>
      </c>
    </row>
    <row r="281" spans="1:9" ht="12">
      <c r="A281" s="291"/>
      <c r="B281" s="30"/>
      <c r="C281" s="31" t="s">
        <v>609</v>
      </c>
      <c r="D281" s="32"/>
      <c r="E281" s="33"/>
      <c r="F281" s="34"/>
      <c r="G281" s="34"/>
      <c r="H281" s="34"/>
      <c r="I281" s="49">
        <f>SUM(I278:I280)</f>
        <v>146.6940664090879</v>
      </c>
    </row>
    <row r="282" spans="1:9" ht="12" customHeight="1">
      <c r="A282" s="291"/>
      <c r="B282" s="269" t="s">
        <v>315</v>
      </c>
      <c r="C282" s="269" t="s">
        <v>610</v>
      </c>
      <c r="D282" s="270" t="s">
        <v>75</v>
      </c>
      <c r="E282" s="271" t="s">
        <v>311</v>
      </c>
      <c r="F282" s="47" t="s">
        <v>611</v>
      </c>
      <c r="G282" s="48" t="s">
        <v>249</v>
      </c>
      <c r="H282" s="48" t="s">
        <v>612</v>
      </c>
      <c r="I282" s="26">
        <v>23.2024057394966</v>
      </c>
    </row>
    <row r="283" spans="1:9" ht="12">
      <c r="A283" s="291"/>
      <c r="B283" s="269" t="s">
        <v>315</v>
      </c>
      <c r="C283" s="269" t="s">
        <v>610</v>
      </c>
      <c r="D283" s="270" t="s">
        <v>175</v>
      </c>
      <c r="E283" s="271" t="s">
        <v>322</v>
      </c>
      <c r="F283" s="47" t="s">
        <v>613</v>
      </c>
      <c r="G283" s="131" t="s">
        <v>446</v>
      </c>
      <c r="H283" s="48" t="s">
        <v>614</v>
      </c>
      <c r="I283" s="26">
        <v>34.8026538968683</v>
      </c>
    </row>
    <row r="284" spans="1:9" ht="12">
      <c r="A284" s="291"/>
      <c r="B284" s="30"/>
      <c r="C284" s="31" t="s">
        <v>615</v>
      </c>
      <c r="D284" s="32"/>
      <c r="E284" s="33"/>
      <c r="F284" s="34"/>
      <c r="G284" s="34"/>
      <c r="H284" s="34"/>
      <c r="I284" s="49">
        <f>SUM(I282:I283)</f>
        <v>58.005059636364905</v>
      </c>
    </row>
    <row r="285" spans="1:9" ht="12">
      <c r="A285" s="291"/>
      <c r="B285" s="77" t="s">
        <v>616</v>
      </c>
      <c r="C285" s="78" t="s">
        <v>617</v>
      </c>
      <c r="D285" s="51" t="s">
        <v>15</v>
      </c>
      <c r="E285" s="54" t="s">
        <v>601</v>
      </c>
      <c r="F285" s="47" t="s">
        <v>618</v>
      </c>
      <c r="G285" s="133" t="s">
        <v>446</v>
      </c>
      <c r="H285" s="48" t="s">
        <v>619</v>
      </c>
      <c r="I285" s="26">
        <v>73.5061344772748</v>
      </c>
    </row>
    <row r="286" spans="1:9" ht="12">
      <c r="A286" s="291"/>
      <c r="B286" s="30"/>
      <c r="C286" s="31" t="s">
        <v>620</v>
      </c>
      <c r="D286" s="32"/>
      <c r="E286" s="33"/>
      <c r="F286" s="34"/>
      <c r="G286" s="34"/>
      <c r="H286" s="34"/>
      <c r="I286" s="49">
        <f>I285</f>
        <v>73.5061344772748</v>
      </c>
    </row>
    <row r="287" spans="1:9" ht="12" customHeight="1">
      <c r="A287" s="291"/>
      <c r="B287" s="292" t="s">
        <v>315</v>
      </c>
      <c r="C287" s="292" t="s">
        <v>621</v>
      </c>
      <c r="D287" s="289" t="s">
        <v>75</v>
      </c>
      <c r="E287" s="287" t="s">
        <v>311</v>
      </c>
      <c r="F287" s="47" t="s">
        <v>611</v>
      </c>
      <c r="G287" s="48" t="s">
        <v>249</v>
      </c>
      <c r="H287" s="48" t="s">
        <v>612</v>
      </c>
      <c r="I287" s="134">
        <v>36.9442922215369</v>
      </c>
    </row>
    <row r="288" spans="1:9" ht="12">
      <c r="A288" s="291"/>
      <c r="B288" s="292" t="s">
        <v>315</v>
      </c>
      <c r="C288" s="292" t="s">
        <v>621</v>
      </c>
      <c r="D288" s="289" t="s">
        <v>84</v>
      </c>
      <c r="E288" s="287" t="s">
        <v>322</v>
      </c>
      <c r="F288" s="47" t="s">
        <v>613</v>
      </c>
      <c r="G288" s="131" t="s">
        <v>446</v>
      </c>
      <c r="H288" s="48" t="s">
        <v>614</v>
      </c>
      <c r="I288" s="134">
        <v>11.8813657689374</v>
      </c>
    </row>
    <row r="289" spans="1:9" ht="12">
      <c r="A289" s="291"/>
      <c r="B289" s="292" t="s">
        <v>315</v>
      </c>
      <c r="C289" s="292" t="s">
        <v>621</v>
      </c>
      <c r="D289" s="289" t="s">
        <v>84</v>
      </c>
      <c r="E289" s="287" t="s">
        <v>322</v>
      </c>
      <c r="F289" s="47" t="s">
        <v>622</v>
      </c>
      <c r="G289" s="131" t="s">
        <v>446</v>
      </c>
      <c r="H289" s="48" t="s">
        <v>623</v>
      </c>
      <c r="I289" s="134">
        <v>96.4580620095192</v>
      </c>
    </row>
    <row r="290" spans="1:9" ht="12">
      <c r="A290" s="291"/>
      <c r="B290" s="30"/>
      <c r="C290" s="31" t="s">
        <v>624</v>
      </c>
      <c r="D290" s="32"/>
      <c r="E290" s="33"/>
      <c r="F290" s="34"/>
      <c r="G290" s="34"/>
      <c r="H290" s="34"/>
      <c r="I290" s="49">
        <f>SUM(I287:I289)</f>
        <v>145.28371999999348</v>
      </c>
    </row>
    <row r="291" spans="1:9" ht="12" customHeight="1">
      <c r="A291" s="291"/>
      <c r="B291" s="288" t="s">
        <v>315</v>
      </c>
      <c r="C291" s="289" t="s">
        <v>625</v>
      </c>
      <c r="D291" s="289" t="s">
        <v>75</v>
      </c>
      <c r="E291" s="290" t="s">
        <v>311</v>
      </c>
      <c r="F291" s="135" t="s">
        <v>626</v>
      </c>
      <c r="G291" s="48" t="s">
        <v>249</v>
      </c>
      <c r="H291" s="48" t="s">
        <v>627</v>
      </c>
      <c r="I291" s="134">
        <v>61.4192415988364</v>
      </c>
    </row>
    <row r="292" spans="1:9" ht="12">
      <c r="A292" s="291"/>
      <c r="B292" s="288" t="s">
        <v>315</v>
      </c>
      <c r="C292" s="289" t="s">
        <v>625</v>
      </c>
      <c r="D292" s="289"/>
      <c r="E292" s="290" t="s">
        <v>628</v>
      </c>
      <c r="F292" s="47" t="s">
        <v>611</v>
      </c>
      <c r="G292" s="48" t="s">
        <v>249</v>
      </c>
      <c r="H292" s="48" t="s">
        <v>612</v>
      </c>
      <c r="I292" s="134">
        <v>17.8781913700127</v>
      </c>
    </row>
    <row r="293" spans="1:9" ht="12">
      <c r="A293" s="291"/>
      <c r="B293" s="288" t="s">
        <v>315</v>
      </c>
      <c r="C293" s="289" t="s">
        <v>625</v>
      </c>
      <c r="D293" s="289"/>
      <c r="E293" s="290" t="s">
        <v>628</v>
      </c>
      <c r="F293" s="47" t="s">
        <v>613</v>
      </c>
      <c r="G293" s="131" t="s">
        <v>446</v>
      </c>
      <c r="H293" s="48" t="s">
        <v>614</v>
      </c>
      <c r="I293" s="134">
        <v>88.7115559260567</v>
      </c>
    </row>
    <row r="294" spans="1:9" ht="12">
      <c r="A294" s="291"/>
      <c r="B294" s="288"/>
      <c r="C294" s="289"/>
      <c r="D294" s="289"/>
      <c r="E294" s="290"/>
      <c r="F294" s="47" t="s">
        <v>629</v>
      </c>
      <c r="G294" s="131" t="s">
        <v>249</v>
      </c>
      <c r="H294" s="48" t="s">
        <v>630</v>
      </c>
      <c r="I294" s="134">
        <v>2.41380317329517</v>
      </c>
    </row>
    <row r="295" spans="1:9" ht="12">
      <c r="A295" s="291"/>
      <c r="B295" s="30"/>
      <c r="C295" s="136" t="s">
        <v>631</v>
      </c>
      <c r="D295" s="32"/>
      <c r="E295" s="33"/>
      <c r="F295" s="34"/>
      <c r="G295" s="34"/>
      <c r="H295" s="34"/>
      <c r="I295" s="49">
        <f>SUM(I291:I294)</f>
        <v>170.422792068201</v>
      </c>
    </row>
    <row r="296" spans="1:10" s="27" customFormat="1" ht="12" customHeight="1">
      <c r="A296" s="291"/>
      <c r="B296" s="286"/>
      <c r="C296" s="264" t="s">
        <v>632</v>
      </c>
      <c r="D296" s="264" t="s">
        <v>347</v>
      </c>
      <c r="E296" s="264" t="s">
        <v>633</v>
      </c>
      <c r="F296" s="5" t="s">
        <v>634</v>
      </c>
      <c r="G296" s="24" t="s">
        <v>446</v>
      </c>
      <c r="H296" s="25" t="s">
        <v>635</v>
      </c>
      <c r="I296" s="26">
        <v>6.39372754331572</v>
      </c>
      <c r="J296" s="5"/>
    </row>
    <row r="297" spans="1:10" s="27" customFormat="1" ht="12" customHeight="1">
      <c r="A297" s="291"/>
      <c r="B297" s="286"/>
      <c r="C297" s="264"/>
      <c r="D297" s="264"/>
      <c r="E297" s="264"/>
      <c r="F297" s="5" t="s">
        <v>636</v>
      </c>
      <c r="G297" s="24" t="s">
        <v>446</v>
      </c>
      <c r="H297" s="25" t="s">
        <v>637</v>
      </c>
      <c r="I297" s="26">
        <v>329.771130373761</v>
      </c>
      <c r="J297" s="5"/>
    </row>
    <row r="298" spans="1:10" s="27" customFormat="1" ht="12" customHeight="1">
      <c r="A298" s="291"/>
      <c r="B298" s="286"/>
      <c r="C298" s="264"/>
      <c r="D298" s="264"/>
      <c r="E298" s="264"/>
      <c r="F298" s="5" t="s">
        <v>638</v>
      </c>
      <c r="G298" s="24" t="s">
        <v>446</v>
      </c>
      <c r="H298" s="25" t="s">
        <v>515</v>
      </c>
      <c r="I298" s="26">
        <v>448.93058976421</v>
      </c>
      <c r="J298" s="5"/>
    </row>
    <row r="299" spans="1:10" s="27" customFormat="1" ht="12" customHeight="1">
      <c r="A299" s="291"/>
      <c r="B299" s="286"/>
      <c r="C299" s="264"/>
      <c r="D299" s="264"/>
      <c r="E299" s="264"/>
      <c r="F299" s="5" t="s">
        <v>639</v>
      </c>
      <c r="G299" s="24" t="s">
        <v>446</v>
      </c>
      <c r="H299" s="25" t="s">
        <v>640</v>
      </c>
      <c r="I299" s="26">
        <v>315.127633355762</v>
      </c>
      <c r="J299" s="5"/>
    </row>
    <row r="300" spans="1:10" s="27" customFormat="1" ht="12" customHeight="1">
      <c r="A300" s="291"/>
      <c r="B300" s="286"/>
      <c r="C300" s="264"/>
      <c r="D300" s="264"/>
      <c r="E300" s="264"/>
      <c r="F300" s="5" t="s">
        <v>641</v>
      </c>
      <c r="G300" s="24" t="s">
        <v>446</v>
      </c>
      <c r="H300" s="25" t="s">
        <v>642</v>
      </c>
      <c r="I300" s="26">
        <v>75.6777930348425</v>
      </c>
      <c r="J300" s="5"/>
    </row>
    <row r="301" spans="1:10" s="27" customFormat="1" ht="12" customHeight="1">
      <c r="A301" s="291"/>
      <c r="B301" s="286"/>
      <c r="C301" s="264"/>
      <c r="D301" s="264"/>
      <c r="E301" s="264"/>
      <c r="F301" s="5" t="s">
        <v>643</v>
      </c>
      <c r="G301" s="24" t="s">
        <v>446</v>
      </c>
      <c r="H301" s="25" t="s">
        <v>644</v>
      </c>
      <c r="I301" s="26">
        <v>306.427827184283</v>
      </c>
      <c r="J301" s="5"/>
    </row>
    <row r="302" spans="1:10" s="27" customFormat="1" ht="12" customHeight="1">
      <c r="A302" s="291"/>
      <c r="B302" s="286"/>
      <c r="C302" s="264"/>
      <c r="D302" s="264"/>
      <c r="E302" s="264"/>
      <c r="F302" s="5" t="s">
        <v>645</v>
      </c>
      <c r="G302" s="24" t="s">
        <v>446</v>
      </c>
      <c r="H302" s="25" t="s">
        <v>646</v>
      </c>
      <c r="I302" s="26">
        <v>61.825656785461</v>
      </c>
      <c r="J302" s="5"/>
    </row>
    <row r="303" spans="1:10" s="27" customFormat="1" ht="12" customHeight="1">
      <c r="A303" s="291"/>
      <c r="B303" s="286"/>
      <c r="C303" s="264"/>
      <c r="D303" s="264"/>
      <c r="E303" s="264"/>
      <c r="F303" s="5" t="s">
        <v>647</v>
      </c>
      <c r="G303" s="24" t="s">
        <v>446</v>
      </c>
      <c r="H303" s="25" t="s">
        <v>648</v>
      </c>
      <c r="I303" s="26">
        <v>255.826957501862</v>
      </c>
      <c r="J303" s="5"/>
    </row>
    <row r="304" spans="1:10" s="27" customFormat="1" ht="12" customHeight="1">
      <c r="A304" s="291"/>
      <c r="B304" s="286"/>
      <c r="C304" s="264"/>
      <c r="D304" s="264"/>
      <c r="E304" s="264"/>
      <c r="F304" s="5" t="s">
        <v>649</v>
      </c>
      <c r="G304" s="24" t="s">
        <v>446</v>
      </c>
      <c r="H304" s="25" t="s">
        <v>650</v>
      </c>
      <c r="I304" s="26">
        <v>65.3968133596773</v>
      </c>
      <c r="J304" s="5"/>
    </row>
    <row r="305" spans="1:10" s="27" customFormat="1" ht="12" customHeight="1">
      <c r="A305" s="291"/>
      <c r="B305" s="286"/>
      <c r="C305" s="264"/>
      <c r="D305" s="264"/>
      <c r="E305" s="264"/>
      <c r="F305" s="5" t="s">
        <v>651</v>
      </c>
      <c r="G305" s="24" t="s">
        <v>446</v>
      </c>
      <c r="H305" s="25" t="s">
        <v>652</v>
      </c>
      <c r="I305" s="26">
        <v>467.669672309271</v>
      </c>
      <c r="J305" s="5"/>
    </row>
    <row r="306" spans="1:10" s="27" customFormat="1" ht="12" customHeight="1">
      <c r="A306" s="291"/>
      <c r="B306" s="286"/>
      <c r="C306" s="264"/>
      <c r="D306" s="264"/>
      <c r="E306" s="264"/>
      <c r="F306" s="5" t="s">
        <v>653</v>
      </c>
      <c r="G306" s="24" t="s">
        <v>446</v>
      </c>
      <c r="H306" s="25" t="s">
        <v>654</v>
      </c>
      <c r="I306" s="26">
        <v>224.56797524644</v>
      </c>
      <c r="J306" s="5"/>
    </row>
    <row r="307" spans="1:10" s="27" customFormat="1" ht="12" customHeight="1">
      <c r="A307" s="291"/>
      <c r="B307" s="286"/>
      <c r="C307" s="264"/>
      <c r="D307" s="264"/>
      <c r="E307" s="264"/>
      <c r="F307" s="5" t="s">
        <v>508</v>
      </c>
      <c r="G307" s="24" t="s">
        <v>446</v>
      </c>
      <c r="H307" s="25" t="s">
        <v>509</v>
      </c>
      <c r="I307" s="26">
        <v>37.3084737101871</v>
      </c>
      <c r="J307" s="5"/>
    </row>
    <row r="308" spans="1:10" s="27" customFormat="1" ht="12" customHeight="1">
      <c r="A308" s="291"/>
      <c r="B308" s="286"/>
      <c r="C308" s="264"/>
      <c r="D308" s="264"/>
      <c r="E308" s="264"/>
      <c r="F308" s="5" t="s">
        <v>655</v>
      </c>
      <c r="G308" s="24" t="s">
        <v>446</v>
      </c>
      <c r="H308" s="25" t="s">
        <v>656</v>
      </c>
      <c r="I308" s="26">
        <v>21.1633617731611</v>
      </c>
      <c r="J308" s="5"/>
    </row>
    <row r="309" spans="1:10" s="27" customFormat="1" ht="12" customHeight="1">
      <c r="A309" s="291"/>
      <c r="B309" s="286"/>
      <c r="C309" s="264"/>
      <c r="D309" s="264"/>
      <c r="E309" s="264"/>
      <c r="F309" s="5" t="s">
        <v>490</v>
      </c>
      <c r="G309" s="24" t="s">
        <v>446</v>
      </c>
      <c r="H309" s="25" t="s">
        <v>510</v>
      </c>
      <c r="I309" s="26">
        <v>420.664023492128</v>
      </c>
      <c r="J309" s="5"/>
    </row>
    <row r="310" spans="1:10" s="27" customFormat="1" ht="12" customHeight="1">
      <c r="A310" s="291"/>
      <c r="B310" s="286"/>
      <c r="C310" s="264"/>
      <c r="D310" s="264"/>
      <c r="E310" s="264"/>
      <c r="F310" s="5" t="s">
        <v>657</v>
      </c>
      <c r="G310" s="24" t="s">
        <v>446</v>
      </c>
      <c r="H310" s="25" t="s">
        <v>658</v>
      </c>
      <c r="I310" s="26">
        <v>171.807232833665</v>
      </c>
      <c r="J310" s="5"/>
    </row>
    <row r="311" spans="1:10" s="27" customFormat="1" ht="12" customHeight="1">
      <c r="A311" s="291"/>
      <c r="B311" s="286"/>
      <c r="C311" s="264"/>
      <c r="D311" s="264"/>
      <c r="E311" s="264"/>
      <c r="F311" s="5" t="s">
        <v>659</v>
      </c>
      <c r="G311" s="24" t="s">
        <v>446</v>
      </c>
      <c r="H311" s="25" t="s">
        <v>660</v>
      </c>
      <c r="I311" s="26">
        <v>822.956057449025</v>
      </c>
      <c r="J311" s="5"/>
    </row>
    <row r="312" spans="1:10" s="27" customFormat="1" ht="12" customHeight="1">
      <c r="A312" s="291"/>
      <c r="B312" s="286"/>
      <c r="C312" s="264"/>
      <c r="D312" s="264"/>
      <c r="E312" s="264"/>
      <c r="F312" s="5" t="s">
        <v>661</v>
      </c>
      <c r="G312" s="24" t="s">
        <v>446</v>
      </c>
      <c r="H312" s="25" t="s">
        <v>662</v>
      </c>
      <c r="I312" s="26">
        <v>7.73048211177159</v>
      </c>
      <c r="J312" s="5"/>
    </row>
    <row r="313" spans="1:10" s="27" customFormat="1" ht="12.75" customHeight="1">
      <c r="A313" s="291"/>
      <c r="B313" s="286"/>
      <c r="C313" s="264"/>
      <c r="D313" s="264"/>
      <c r="E313" s="264"/>
      <c r="F313" s="23" t="s">
        <v>626</v>
      </c>
      <c r="G313" s="137" t="s">
        <v>249</v>
      </c>
      <c r="H313" s="24" t="s">
        <v>663</v>
      </c>
      <c r="I313" s="26">
        <v>85.4990955693405</v>
      </c>
      <c r="J313" s="5"/>
    </row>
    <row r="314" spans="1:9" ht="12">
      <c r="A314" s="291"/>
      <c r="B314" s="138"/>
      <c r="C314" s="139" t="s">
        <v>664</v>
      </c>
      <c r="D314" s="140"/>
      <c r="E314" s="141"/>
      <c r="F314" s="142"/>
      <c r="G314" s="143"/>
      <c r="H314" s="143"/>
      <c r="I314" s="144">
        <f>SUM(I296:I313)</f>
        <v>4124.744503398163</v>
      </c>
    </row>
    <row r="315" spans="1:9" ht="12" customHeight="1">
      <c r="A315" s="284" t="s">
        <v>490</v>
      </c>
      <c r="B315" s="269" t="s">
        <v>665</v>
      </c>
      <c r="C315" s="269" t="s">
        <v>666</v>
      </c>
      <c r="D315" s="270" t="s">
        <v>15</v>
      </c>
      <c r="E315" s="272" t="s">
        <v>601</v>
      </c>
      <c r="F315" s="51" t="s">
        <v>667</v>
      </c>
      <c r="G315" s="110" t="s">
        <v>446</v>
      </c>
      <c r="H315" s="24" t="s">
        <v>668</v>
      </c>
      <c r="I315" s="26">
        <v>295.611897757824</v>
      </c>
    </row>
    <row r="316" spans="1:9" ht="12">
      <c r="A316" s="284"/>
      <c r="B316" s="269" t="s">
        <v>665</v>
      </c>
      <c r="C316" s="269" t="s">
        <v>666</v>
      </c>
      <c r="D316" s="270" t="s">
        <v>15</v>
      </c>
      <c r="E316" s="272" t="s">
        <v>669</v>
      </c>
      <c r="F316" s="51" t="s">
        <v>670</v>
      </c>
      <c r="G316" s="110" t="s">
        <v>446</v>
      </c>
      <c r="H316" s="24" t="s">
        <v>671</v>
      </c>
      <c r="I316" s="26">
        <v>12.7843528062715</v>
      </c>
    </row>
    <row r="317" spans="1:9" ht="12">
      <c r="A317" s="284"/>
      <c r="B317" s="269" t="s">
        <v>665</v>
      </c>
      <c r="C317" s="269" t="s">
        <v>666</v>
      </c>
      <c r="D317" s="270" t="s">
        <v>15</v>
      </c>
      <c r="E317" s="272" t="s">
        <v>669</v>
      </c>
      <c r="F317" s="51" t="s">
        <v>672</v>
      </c>
      <c r="G317" s="110" t="s">
        <v>446</v>
      </c>
      <c r="H317" s="24" t="s">
        <v>673</v>
      </c>
      <c r="I317" s="26">
        <v>27.0333272768107</v>
      </c>
    </row>
    <row r="318" spans="1:9" ht="12">
      <c r="A318" s="284"/>
      <c r="B318" s="30"/>
      <c r="C318" s="136" t="s">
        <v>674</v>
      </c>
      <c r="D318" s="32"/>
      <c r="E318" s="33"/>
      <c r="F318" s="34"/>
      <c r="G318" s="34"/>
      <c r="H318" s="34"/>
      <c r="I318" s="49">
        <f>SUM(I315:I317)</f>
        <v>335.42957784090623</v>
      </c>
    </row>
    <row r="319" spans="1:9" ht="12" customHeight="1">
      <c r="A319" s="284"/>
      <c r="B319" s="269" t="s">
        <v>675</v>
      </c>
      <c r="C319" s="269" t="s">
        <v>676</v>
      </c>
      <c r="D319" s="270" t="s">
        <v>15</v>
      </c>
      <c r="E319" s="272" t="s">
        <v>601</v>
      </c>
      <c r="F319" s="51" t="s">
        <v>677</v>
      </c>
      <c r="G319" s="131" t="s">
        <v>446</v>
      </c>
      <c r="H319" s="145" t="s">
        <v>678</v>
      </c>
      <c r="I319" s="26">
        <v>164.306458314205</v>
      </c>
    </row>
    <row r="320" spans="1:9" ht="12">
      <c r="A320" s="284"/>
      <c r="B320" s="269" t="s">
        <v>675</v>
      </c>
      <c r="C320" s="269" t="s">
        <v>676</v>
      </c>
      <c r="D320" s="270" t="s">
        <v>15</v>
      </c>
      <c r="E320" s="272" t="s">
        <v>679</v>
      </c>
      <c r="F320" s="51" t="s">
        <v>680</v>
      </c>
      <c r="G320" s="131" t="s">
        <v>446</v>
      </c>
      <c r="H320" s="24" t="s">
        <v>681</v>
      </c>
      <c r="I320" s="26">
        <v>197.394347299436</v>
      </c>
    </row>
    <row r="321" spans="1:9" ht="12">
      <c r="A321" s="284"/>
      <c r="B321" s="30"/>
      <c r="C321" s="136" t="s">
        <v>682</v>
      </c>
      <c r="D321" s="32"/>
      <c r="E321" s="33"/>
      <c r="F321" s="34"/>
      <c r="G321" s="34"/>
      <c r="H321" s="34"/>
      <c r="I321" s="49">
        <f>SUM(I319:I320)</f>
        <v>361.700805613641</v>
      </c>
    </row>
    <row r="322" spans="1:9" ht="12">
      <c r="A322" s="284"/>
      <c r="B322" s="77" t="s">
        <v>683</v>
      </c>
      <c r="C322" s="78" t="s">
        <v>684</v>
      </c>
      <c r="D322" s="51" t="s">
        <v>15</v>
      </c>
      <c r="E322" s="54" t="s">
        <v>601</v>
      </c>
      <c r="F322" s="51" t="s">
        <v>685</v>
      </c>
      <c r="G322" s="131" t="s">
        <v>446</v>
      </c>
      <c r="H322" s="145" t="s">
        <v>686</v>
      </c>
      <c r="I322" s="26">
        <v>974.502141045492</v>
      </c>
    </row>
    <row r="323" spans="1:9" ht="12">
      <c r="A323" s="284"/>
      <c r="B323" s="30"/>
      <c r="C323" s="136" t="s">
        <v>687</v>
      </c>
      <c r="D323" s="32"/>
      <c r="E323" s="33"/>
      <c r="F323" s="34"/>
      <c r="G323" s="34"/>
      <c r="H323" s="34"/>
      <c r="I323" s="49">
        <f>SUM(I322)</f>
        <v>974.502141045492</v>
      </c>
    </row>
    <row r="324" spans="1:9" ht="12">
      <c r="A324" s="284"/>
      <c r="B324" s="77" t="s">
        <v>688</v>
      </c>
      <c r="C324" s="78" t="s">
        <v>689</v>
      </c>
      <c r="D324" s="51" t="s">
        <v>15</v>
      </c>
      <c r="E324" s="54" t="s">
        <v>601</v>
      </c>
      <c r="F324" s="47" t="s">
        <v>690</v>
      </c>
      <c r="G324" s="131" t="s">
        <v>446</v>
      </c>
      <c r="H324" s="146" t="s">
        <v>691</v>
      </c>
      <c r="I324" s="147">
        <v>387.836912840908</v>
      </c>
    </row>
    <row r="325" spans="1:9" ht="12">
      <c r="A325" s="284"/>
      <c r="B325" s="30"/>
      <c r="C325" s="136" t="s">
        <v>692</v>
      </c>
      <c r="D325" s="32"/>
      <c r="E325" s="33"/>
      <c r="F325" s="34"/>
      <c r="G325" s="34"/>
      <c r="H325" s="34"/>
      <c r="I325" s="49">
        <f>SUM(I324)</f>
        <v>387.836912840908</v>
      </c>
    </row>
    <row r="326" spans="1:9" ht="12">
      <c r="A326" s="284"/>
      <c r="B326" s="77" t="s">
        <v>693</v>
      </c>
      <c r="C326" s="78" t="s">
        <v>694</v>
      </c>
      <c r="D326" s="51" t="s">
        <v>15</v>
      </c>
      <c r="E326" s="148" t="s">
        <v>601</v>
      </c>
      <c r="F326" s="51" t="s">
        <v>695</v>
      </c>
      <c r="G326" s="110" t="s">
        <v>446</v>
      </c>
      <c r="H326" s="145" t="s">
        <v>696</v>
      </c>
      <c r="I326" s="26">
        <v>821.426294068171</v>
      </c>
    </row>
    <row r="327" spans="1:9" ht="12">
      <c r="A327" s="284"/>
      <c r="B327" s="30"/>
      <c r="C327" s="136" t="s">
        <v>697</v>
      </c>
      <c r="D327" s="32"/>
      <c r="E327" s="33"/>
      <c r="F327" s="34"/>
      <c r="G327" s="34"/>
      <c r="H327" s="34"/>
      <c r="I327" s="49">
        <f>SUM(I326)</f>
        <v>821.426294068171</v>
      </c>
    </row>
    <row r="328" spans="1:9" ht="12">
      <c r="A328" s="284"/>
      <c r="B328" s="77" t="s">
        <v>698</v>
      </c>
      <c r="C328" s="149" t="s">
        <v>699</v>
      </c>
      <c r="D328" s="51" t="s">
        <v>75</v>
      </c>
      <c r="E328" s="54" t="s">
        <v>601</v>
      </c>
      <c r="F328" s="51" t="s">
        <v>456</v>
      </c>
      <c r="G328" s="131" t="s">
        <v>446</v>
      </c>
      <c r="H328" s="24" t="s">
        <v>457</v>
      </c>
      <c r="I328" s="26">
        <v>82.7404595454534</v>
      </c>
    </row>
    <row r="329" spans="1:9" ht="12">
      <c r="A329" s="284"/>
      <c r="B329" s="56"/>
      <c r="C329" s="150" t="s">
        <v>700</v>
      </c>
      <c r="D329" s="58"/>
      <c r="E329" s="59"/>
      <c r="F329" s="60"/>
      <c r="G329" s="60"/>
      <c r="H329" s="60"/>
      <c r="I329" s="49">
        <f>SUM(I328)</f>
        <v>82.7404595454534</v>
      </c>
    </row>
    <row r="330" spans="1:10" s="27" customFormat="1" ht="12" customHeight="1">
      <c r="A330" s="284"/>
      <c r="B330" s="285" t="s">
        <v>701</v>
      </c>
      <c r="C330" s="269" t="s">
        <v>702</v>
      </c>
      <c r="D330" s="270" t="s">
        <v>703</v>
      </c>
      <c r="E330" s="269" t="s">
        <v>704</v>
      </c>
      <c r="F330" s="47" t="s">
        <v>705</v>
      </c>
      <c r="G330" s="131" t="s">
        <v>446</v>
      </c>
      <c r="H330" s="48" t="s">
        <v>706</v>
      </c>
      <c r="I330" s="26">
        <v>7893.74797808233</v>
      </c>
      <c r="J330" s="5"/>
    </row>
    <row r="331" spans="1:10" s="27" customFormat="1" ht="12" customHeight="1">
      <c r="A331" s="284"/>
      <c r="B331" s="285" t="s">
        <v>701</v>
      </c>
      <c r="C331" s="269"/>
      <c r="D331" s="270" t="s">
        <v>703</v>
      </c>
      <c r="E331" s="269" t="s">
        <v>704</v>
      </c>
      <c r="F331" s="47" t="s">
        <v>707</v>
      </c>
      <c r="G331" s="131" t="s">
        <v>446</v>
      </c>
      <c r="H331" s="48" t="s">
        <v>708</v>
      </c>
      <c r="I331" s="26">
        <v>6335.49860544598</v>
      </c>
      <c r="J331" s="5"/>
    </row>
    <row r="332" spans="1:10" s="27" customFormat="1" ht="12" customHeight="1">
      <c r="A332" s="284"/>
      <c r="B332" s="285" t="s">
        <v>701</v>
      </c>
      <c r="C332" s="269"/>
      <c r="D332" s="270" t="s">
        <v>703</v>
      </c>
      <c r="E332" s="269" t="s">
        <v>704</v>
      </c>
      <c r="F332" s="47" t="s">
        <v>709</v>
      </c>
      <c r="G332" s="131" t="s">
        <v>446</v>
      </c>
      <c r="H332" s="48" t="s">
        <v>710</v>
      </c>
      <c r="I332" s="26">
        <v>5737.00870334109</v>
      </c>
      <c r="J332" s="5"/>
    </row>
    <row r="333" spans="1:10" s="27" customFormat="1" ht="12" customHeight="1">
      <c r="A333" s="284"/>
      <c r="B333" s="285" t="s">
        <v>701</v>
      </c>
      <c r="C333" s="269"/>
      <c r="D333" s="270" t="s">
        <v>703</v>
      </c>
      <c r="E333" s="269" t="s">
        <v>704</v>
      </c>
      <c r="F333" s="47" t="s">
        <v>711</v>
      </c>
      <c r="G333" s="48" t="s">
        <v>446</v>
      </c>
      <c r="H333" s="48" t="s">
        <v>712</v>
      </c>
      <c r="I333" s="26">
        <v>2292.9529380282</v>
      </c>
      <c r="J333" s="5"/>
    </row>
    <row r="334" spans="1:10" s="27" customFormat="1" ht="12" customHeight="1">
      <c r="A334" s="284"/>
      <c r="B334" s="285" t="s">
        <v>701</v>
      </c>
      <c r="C334" s="269"/>
      <c r="D334" s="270" t="s">
        <v>703</v>
      </c>
      <c r="E334" s="269" t="s">
        <v>704</v>
      </c>
      <c r="F334" s="47" t="s">
        <v>713</v>
      </c>
      <c r="G334" s="48" t="s">
        <v>446</v>
      </c>
      <c r="H334" s="48" t="s">
        <v>714</v>
      </c>
      <c r="I334" s="26">
        <v>6787.06463081035</v>
      </c>
      <c r="J334" s="5"/>
    </row>
    <row r="335" spans="1:10" s="27" customFormat="1" ht="12" customHeight="1">
      <c r="A335" s="284"/>
      <c r="B335" s="285"/>
      <c r="C335" s="269"/>
      <c r="D335" s="270" t="s">
        <v>703</v>
      </c>
      <c r="E335" s="269" t="s">
        <v>704</v>
      </c>
      <c r="F335" s="47" t="s">
        <v>715</v>
      </c>
      <c r="G335" s="131" t="s">
        <v>446</v>
      </c>
      <c r="H335" s="48" t="s">
        <v>716</v>
      </c>
      <c r="I335" s="26">
        <v>4943.51924676107</v>
      </c>
      <c r="J335" s="5"/>
    </row>
    <row r="336" spans="1:9" ht="12">
      <c r="A336" s="284"/>
      <c r="B336" s="151"/>
      <c r="C336" s="152" t="s">
        <v>717</v>
      </c>
      <c r="D336" s="89"/>
      <c r="E336" s="90"/>
      <c r="F336" s="91"/>
      <c r="G336" s="91"/>
      <c r="H336" s="91"/>
      <c r="I336" s="153">
        <f>SUM(I330:I335)</f>
        <v>33989.79210246902</v>
      </c>
    </row>
    <row r="337" spans="1:9" ht="12.75" customHeight="1">
      <c r="A337" s="258" t="s">
        <v>718</v>
      </c>
      <c r="B337" s="281" t="s">
        <v>719</v>
      </c>
      <c r="C337" s="281" t="s">
        <v>720</v>
      </c>
      <c r="D337" s="282" t="s">
        <v>15</v>
      </c>
      <c r="E337" s="283" t="s">
        <v>721</v>
      </c>
      <c r="F337" s="154" t="s">
        <v>722</v>
      </c>
      <c r="G337" s="155" t="s">
        <v>723</v>
      </c>
      <c r="H337" s="154" t="s">
        <v>724</v>
      </c>
      <c r="I337" s="156">
        <v>4269.03870254123</v>
      </c>
    </row>
    <row r="338" spans="1:9" ht="12">
      <c r="A338" s="258"/>
      <c r="B338" s="281" t="s">
        <v>719</v>
      </c>
      <c r="C338" s="281"/>
      <c r="D338" s="282" t="s">
        <v>15</v>
      </c>
      <c r="E338" s="283" t="s">
        <v>725</v>
      </c>
      <c r="F338" s="157" t="s">
        <v>726</v>
      </c>
      <c r="G338" s="158" t="s">
        <v>723</v>
      </c>
      <c r="H338" s="159" t="s">
        <v>727</v>
      </c>
      <c r="I338" s="160">
        <v>227.948812731008</v>
      </c>
    </row>
    <row r="339" spans="1:9" ht="12">
      <c r="A339" s="258"/>
      <c r="B339" s="281" t="s">
        <v>719</v>
      </c>
      <c r="C339" s="281"/>
      <c r="D339" s="282" t="s">
        <v>15</v>
      </c>
      <c r="E339" s="283" t="s">
        <v>725</v>
      </c>
      <c r="F339" s="157" t="s">
        <v>728</v>
      </c>
      <c r="G339" s="158" t="s">
        <v>723</v>
      </c>
      <c r="H339" s="159" t="s">
        <v>729</v>
      </c>
      <c r="I339" s="160">
        <v>97.5165938546051</v>
      </c>
    </row>
    <row r="340" spans="1:9" ht="12">
      <c r="A340" s="258"/>
      <c r="B340" s="281" t="s">
        <v>719</v>
      </c>
      <c r="C340" s="281"/>
      <c r="D340" s="282" t="s">
        <v>15</v>
      </c>
      <c r="E340" s="283" t="s">
        <v>725</v>
      </c>
      <c r="F340" s="157" t="s">
        <v>730</v>
      </c>
      <c r="G340" s="158" t="s">
        <v>723</v>
      </c>
      <c r="H340" s="159" t="s">
        <v>731</v>
      </c>
      <c r="I340" s="160">
        <v>4025.32335639872</v>
      </c>
    </row>
    <row r="341" spans="1:9" ht="12">
      <c r="A341" s="258"/>
      <c r="B341" s="161"/>
      <c r="C341" s="162" t="s">
        <v>732</v>
      </c>
      <c r="D341" s="163"/>
      <c r="E341" s="141"/>
      <c r="F341" s="164"/>
      <c r="G341" s="165"/>
      <c r="H341" s="165"/>
      <c r="I341" s="49">
        <f>SUM(I337:I340)</f>
        <v>8619.827465525563</v>
      </c>
    </row>
    <row r="342" spans="1:9" ht="12" customHeight="1">
      <c r="A342" s="258"/>
      <c r="B342" s="269"/>
      <c r="C342" s="269" t="s">
        <v>733</v>
      </c>
      <c r="D342" s="270" t="s">
        <v>15</v>
      </c>
      <c r="E342" s="272" t="s">
        <v>721</v>
      </c>
      <c r="F342" s="166" t="s">
        <v>734</v>
      </c>
      <c r="G342" s="167" t="s">
        <v>723</v>
      </c>
      <c r="H342" s="167" t="s">
        <v>735</v>
      </c>
      <c r="I342" s="168">
        <v>6614.15518322427</v>
      </c>
    </row>
    <row r="343" spans="1:9" ht="12">
      <c r="A343" s="258"/>
      <c r="B343" s="269"/>
      <c r="C343" s="269" t="s">
        <v>736</v>
      </c>
      <c r="D343" s="270" t="s">
        <v>15</v>
      </c>
      <c r="E343" s="272" t="s">
        <v>725</v>
      </c>
      <c r="F343" s="169" t="s">
        <v>737</v>
      </c>
      <c r="G343" s="170" t="s">
        <v>723</v>
      </c>
      <c r="H343" s="170">
        <v>103078</v>
      </c>
      <c r="I343" s="26">
        <v>829.286087593967</v>
      </c>
    </row>
    <row r="344" spans="1:9" ht="12">
      <c r="A344" s="258"/>
      <c r="B344" s="161"/>
      <c r="C344" s="162" t="s">
        <v>738</v>
      </c>
      <c r="D344" s="163"/>
      <c r="E344" s="171"/>
      <c r="F344" s="164"/>
      <c r="G344" s="165"/>
      <c r="H344" s="165"/>
      <c r="I344" s="49">
        <f>SUM(I342:I343)</f>
        <v>7443.441270818237</v>
      </c>
    </row>
    <row r="345" spans="1:9" ht="12" customHeight="1">
      <c r="A345" s="258"/>
      <c r="B345" s="270" t="s">
        <v>739</v>
      </c>
      <c r="C345" s="270" t="s">
        <v>740</v>
      </c>
      <c r="D345" s="279" t="s">
        <v>703</v>
      </c>
      <c r="E345" s="280" t="s">
        <v>741</v>
      </c>
      <c r="F345" s="172" t="s">
        <v>742</v>
      </c>
      <c r="G345" s="173" t="s">
        <v>723</v>
      </c>
      <c r="H345" s="173">
        <v>103005</v>
      </c>
      <c r="I345" s="174">
        <v>1610.40838076626</v>
      </c>
    </row>
    <row r="346" spans="1:9" ht="12">
      <c r="A346" s="258"/>
      <c r="B346" s="270" t="s">
        <v>739</v>
      </c>
      <c r="C346" s="270" t="s">
        <v>740</v>
      </c>
      <c r="D346" s="279" t="s">
        <v>703</v>
      </c>
      <c r="E346" s="280"/>
      <c r="F346" s="172" t="s">
        <v>743</v>
      </c>
      <c r="G346" s="173" t="s">
        <v>723</v>
      </c>
      <c r="H346" s="173" t="s">
        <v>744</v>
      </c>
      <c r="I346" s="174">
        <v>384.449149610351</v>
      </c>
    </row>
    <row r="347" spans="1:9" ht="12">
      <c r="A347" s="258"/>
      <c r="B347" s="270" t="s">
        <v>739</v>
      </c>
      <c r="C347" s="270" t="s">
        <v>740</v>
      </c>
      <c r="D347" s="279" t="s">
        <v>703</v>
      </c>
      <c r="E347" s="280"/>
      <c r="F347" s="172" t="s">
        <v>745</v>
      </c>
      <c r="G347" s="173" t="s">
        <v>723</v>
      </c>
      <c r="H347" s="173" t="s">
        <v>746</v>
      </c>
      <c r="I347" s="174">
        <v>214.290273946847</v>
      </c>
    </row>
    <row r="348" spans="1:9" ht="12">
      <c r="A348" s="258"/>
      <c r="B348" s="270" t="s">
        <v>739</v>
      </c>
      <c r="C348" s="270" t="s">
        <v>740</v>
      </c>
      <c r="D348" s="279" t="s">
        <v>703</v>
      </c>
      <c r="E348" s="280"/>
      <c r="F348" s="172" t="s">
        <v>747</v>
      </c>
      <c r="G348" s="173" t="s">
        <v>723</v>
      </c>
      <c r="H348" s="173" t="s">
        <v>748</v>
      </c>
      <c r="I348" s="174">
        <v>3317.69872838159</v>
      </c>
    </row>
    <row r="349" spans="1:9" ht="12">
      <c r="A349" s="258"/>
      <c r="B349" s="270" t="s">
        <v>739</v>
      </c>
      <c r="C349" s="270" t="s">
        <v>740</v>
      </c>
      <c r="D349" s="279" t="s">
        <v>703</v>
      </c>
      <c r="E349" s="280"/>
      <c r="F349" s="172" t="s">
        <v>749</v>
      </c>
      <c r="G349" s="173" t="s">
        <v>723</v>
      </c>
      <c r="H349" s="173" t="s">
        <v>750</v>
      </c>
      <c r="I349" s="174">
        <v>341.391497151861</v>
      </c>
    </row>
    <row r="350" spans="1:9" ht="12">
      <c r="A350" s="258"/>
      <c r="B350" s="270" t="s">
        <v>739</v>
      </c>
      <c r="C350" s="270" t="s">
        <v>740</v>
      </c>
      <c r="D350" s="279" t="s">
        <v>703</v>
      </c>
      <c r="E350" s="280"/>
      <c r="F350" s="172" t="s">
        <v>751</v>
      </c>
      <c r="G350" s="173" t="s">
        <v>723</v>
      </c>
      <c r="H350" s="173" t="s">
        <v>752</v>
      </c>
      <c r="I350" s="174">
        <v>1074.72774413836</v>
      </c>
    </row>
    <row r="351" spans="1:9" ht="12">
      <c r="A351" s="258"/>
      <c r="B351" s="270" t="s">
        <v>739</v>
      </c>
      <c r="C351" s="270" t="s">
        <v>740</v>
      </c>
      <c r="D351" s="279" t="s">
        <v>703</v>
      </c>
      <c r="E351" s="280"/>
      <c r="F351" s="172" t="s">
        <v>753</v>
      </c>
      <c r="G351" s="173" t="s">
        <v>723</v>
      </c>
      <c r="H351" s="173" t="s">
        <v>754</v>
      </c>
      <c r="I351" s="174">
        <v>1848.75875742947</v>
      </c>
    </row>
    <row r="352" spans="1:9" ht="12">
      <c r="A352" s="258"/>
      <c r="B352" s="270" t="s">
        <v>739</v>
      </c>
      <c r="C352" s="270" t="s">
        <v>740</v>
      </c>
      <c r="D352" s="279" t="s">
        <v>703</v>
      </c>
      <c r="E352" s="280"/>
      <c r="F352" s="172" t="s">
        <v>755</v>
      </c>
      <c r="G352" s="173" t="s">
        <v>723</v>
      </c>
      <c r="H352" s="173" t="s">
        <v>756</v>
      </c>
      <c r="I352" s="174">
        <v>1616.57177877122</v>
      </c>
    </row>
    <row r="353" spans="1:9" ht="12">
      <c r="A353" s="258"/>
      <c r="B353" s="270" t="s">
        <v>739</v>
      </c>
      <c r="C353" s="270" t="s">
        <v>740</v>
      </c>
      <c r="D353" s="279" t="s">
        <v>703</v>
      </c>
      <c r="E353" s="280"/>
      <c r="F353" s="172" t="s">
        <v>757</v>
      </c>
      <c r="G353" s="173" t="s">
        <v>723</v>
      </c>
      <c r="H353" s="173" t="s">
        <v>758</v>
      </c>
      <c r="I353" s="174">
        <v>1436.68617922508</v>
      </c>
    </row>
    <row r="354" spans="1:9" ht="12">
      <c r="A354" s="258"/>
      <c r="B354" s="270" t="s">
        <v>739</v>
      </c>
      <c r="C354" s="270" t="s">
        <v>740</v>
      </c>
      <c r="D354" s="279" t="s">
        <v>703</v>
      </c>
      <c r="E354" s="280"/>
      <c r="F354" s="172" t="s">
        <v>759</v>
      </c>
      <c r="G354" s="173" t="s">
        <v>723</v>
      </c>
      <c r="H354" s="173" t="s">
        <v>760</v>
      </c>
      <c r="I354" s="174">
        <v>220.446969366044</v>
      </c>
    </row>
    <row r="355" spans="1:9" ht="12">
      <c r="A355" s="258"/>
      <c r="B355" s="270" t="s">
        <v>739</v>
      </c>
      <c r="C355" s="270" t="s">
        <v>740</v>
      </c>
      <c r="D355" s="279" t="s">
        <v>703</v>
      </c>
      <c r="E355" s="280"/>
      <c r="F355" s="172" t="s">
        <v>761</v>
      </c>
      <c r="G355" s="173" t="s">
        <v>723</v>
      </c>
      <c r="H355" s="173" t="s">
        <v>762</v>
      </c>
      <c r="I355" s="174">
        <v>1824.93646307823</v>
      </c>
    </row>
    <row r="356" spans="1:9" ht="12">
      <c r="A356" s="258"/>
      <c r="B356" s="270" t="s">
        <v>739</v>
      </c>
      <c r="C356" s="270" t="s">
        <v>740</v>
      </c>
      <c r="D356" s="279" t="s">
        <v>703</v>
      </c>
      <c r="E356" s="280"/>
      <c r="F356" s="172" t="s">
        <v>763</v>
      </c>
      <c r="G356" s="173" t="s">
        <v>723</v>
      </c>
      <c r="H356" s="173" t="s">
        <v>764</v>
      </c>
      <c r="I356" s="174">
        <v>637.495012565818</v>
      </c>
    </row>
    <row r="357" spans="1:9" ht="12">
      <c r="A357" s="258"/>
      <c r="B357" s="270" t="s">
        <v>739</v>
      </c>
      <c r="C357" s="270" t="s">
        <v>740</v>
      </c>
      <c r="D357" s="279" t="s">
        <v>703</v>
      </c>
      <c r="E357" s="280"/>
      <c r="F357" s="172" t="s">
        <v>765</v>
      </c>
      <c r="G357" s="173" t="s">
        <v>723</v>
      </c>
      <c r="H357" s="173">
        <v>103079</v>
      </c>
      <c r="I357" s="174">
        <v>9.12987979614589</v>
      </c>
    </row>
    <row r="358" spans="1:9" ht="12">
      <c r="A358" s="258"/>
      <c r="B358" s="161"/>
      <c r="C358" s="162" t="s">
        <v>766</v>
      </c>
      <c r="D358" s="163"/>
      <c r="E358" s="171"/>
      <c r="F358" s="164"/>
      <c r="G358" s="165"/>
      <c r="H358" s="165"/>
      <c r="I358" s="49">
        <f>SUM(I345:I357)</f>
        <v>14536.990814227278</v>
      </c>
    </row>
    <row r="359" spans="1:9" ht="12" customHeight="1">
      <c r="A359" s="278" t="s">
        <v>718</v>
      </c>
      <c r="B359" s="269" t="s">
        <v>767</v>
      </c>
      <c r="C359" s="269" t="s">
        <v>768</v>
      </c>
      <c r="D359" s="270" t="s">
        <v>75</v>
      </c>
      <c r="E359" s="275" t="s">
        <v>185</v>
      </c>
      <c r="F359" s="47" t="s">
        <v>769</v>
      </c>
      <c r="G359" s="48" t="s">
        <v>723</v>
      </c>
      <c r="H359" s="48" t="s">
        <v>770</v>
      </c>
      <c r="I359" s="26">
        <v>27.5577786205358</v>
      </c>
    </row>
    <row r="360" spans="1:9" ht="12.75" customHeight="1">
      <c r="A360" s="278"/>
      <c r="B360" s="269" t="s">
        <v>767</v>
      </c>
      <c r="C360" s="269" t="s">
        <v>768</v>
      </c>
      <c r="D360" s="270" t="s">
        <v>84</v>
      </c>
      <c r="E360" s="275"/>
      <c r="F360" s="47" t="s">
        <v>771</v>
      </c>
      <c r="G360" s="48" t="s">
        <v>723</v>
      </c>
      <c r="H360" s="48" t="s">
        <v>772</v>
      </c>
      <c r="I360" s="26">
        <v>9.02053516399755</v>
      </c>
    </row>
    <row r="361" spans="1:9" ht="12">
      <c r="A361" s="278"/>
      <c r="B361" s="269" t="s">
        <v>767</v>
      </c>
      <c r="C361" s="269" t="s">
        <v>768</v>
      </c>
      <c r="D361" s="270" t="s">
        <v>84</v>
      </c>
      <c r="E361" s="275"/>
      <c r="F361" s="47" t="s">
        <v>718</v>
      </c>
      <c r="G361" s="48" t="s">
        <v>723</v>
      </c>
      <c r="H361" s="48" t="s">
        <v>773</v>
      </c>
      <c r="I361" s="26">
        <v>324.316100601825</v>
      </c>
    </row>
    <row r="362" spans="1:9" ht="12">
      <c r="A362" s="278"/>
      <c r="B362" s="175"/>
      <c r="C362" s="139" t="s">
        <v>774</v>
      </c>
      <c r="D362" s="140"/>
      <c r="E362" s="141"/>
      <c r="F362" s="142"/>
      <c r="G362" s="143"/>
      <c r="H362" s="143"/>
      <c r="I362" s="49">
        <f>SUM(I359:I361)</f>
        <v>360.89441438635833</v>
      </c>
    </row>
    <row r="363" spans="1:9" ht="12">
      <c r="A363" s="278"/>
      <c r="B363" s="79" t="s">
        <v>775</v>
      </c>
      <c r="C363" s="79" t="s">
        <v>776</v>
      </c>
      <c r="D363" s="80" t="s">
        <v>51</v>
      </c>
      <c r="E363" s="120" t="s">
        <v>52</v>
      </c>
      <c r="F363" s="51" t="s">
        <v>777</v>
      </c>
      <c r="G363" s="24" t="s">
        <v>723</v>
      </c>
      <c r="H363" s="24" t="s">
        <v>778</v>
      </c>
      <c r="I363" s="26">
        <v>198.939508931843</v>
      </c>
    </row>
    <row r="364" spans="1:9" ht="12">
      <c r="A364" s="278"/>
      <c r="B364" s="161"/>
      <c r="C364" s="162" t="s">
        <v>779</v>
      </c>
      <c r="D364" s="163"/>
      <c r="E364" s="171"/>
      <c r="F364" s="164"/>
      <c r="G364" s="165"/>
      <c r="H364" s="165"/>
      <c r="I364" s="49">
        <f>SUM(I363:I363)</f>
        <v>198.939508931843</v>
      </c>
    </row>
    <row r="365" spans="1:9" ht="12">
      <c r="A365" s="278"/>
      <c r="B365" s="77" t="s">
        <v>780</v>
      </c>
      <c r="C365" s="78" t="s">
        <v>781</v>
      </c>
      <c r="D365" s="51" t="s">
        <v>782</v>
      </c>
      <c r="E365" s="54" t="s">
        <v>52</v>
      </c>
      <c r="F365" s="47" t="s">
        <v>783</v>
      </c>
      <c r="G365" s="48" t="s">
        <v>723</v>
      </c>
      <c r="H365" s="48" t="s">
        <v>784</v>
      </c>
      <c r="I365" s="26">
        <v>25.2132000454594</v>
      </c>
    </row>
    <row r="366" spans="1:9" ht="12">
      <c r="A366" s="278"/>
      <c r="B366" s="176"/>
      <c r="C366" s="177" t="s">
        <v>785</v>
      </c>
      <c r="D366" s="178"/>
      <c r="E366" s="179"/>
      <c r="F366" s="180"/>
      <c r="G366" s="181"/>
      <c r="H366" s="181"/>
      <c r="I366" s="49">
        <f>SUM(I365)</f>
        <v>25.2132000454594</v>
      </c>
    </row>
    <row r="367" spans="1:9" ht="12.75" customHeight="1">
      <c r="A367" s="265" t="s">
        <v>786</v>
      </c>
      <c r="B367" s="267" t="s">
        <v>787</v>
      </c>
      <c r="C367" s="267" t="s">
        <v>788</v>
      </c>
      <c r="D367" s="276" t="s">
        <v>15</v>
      </c>
      <c r="E367" s="277" t="s">
        <v>789</v>
      </c>
      <c r="F367" s="51" t="s">
        <v>790</v>
      </c>
      <c r="G367" s="24" t="s">
        <v>213</v>
      </c>
      <c r="H367" s="24" t="s">
        <v>791</v>
      </c>
      <c r="I367" s="26">
        <v>2714.43371997751</v>
      </c>
    </row>
    <row r="368" spans="1:9" ht="12" customHeight="1">
      <c r="A368" s="265"/>
      <c r="B368" s="267" t="s">
        <v>787</v>
      </c>
      <c r="C368" s="267"/>
      <c r="D368" s="276" t="s">
        <v>15</v>
      </c>
      <c r="E368" s="277" t="s">
        <v>792</v>
      </c>
      <c r="F368" s="51" t="s">
        <v>793</v>
      </c>
      <c r="G368" s="24" t="s">
        <v>213</v>
      </c>
      <c r="H368" s="24" t="s">
        <v>794</v>
      </c>
      <c r="I368" s="26">
        <v>906.249826988162</v>
      </c>
    </row>
    <row r="369" spans="1:9" ht="12">
      <c r="A369" s="265"/>
      <c r="B369" s="267"/>
      <c r="C369" s="267"/>
      <c r="D369" s="276"/>
      <c r="E369" s="277"/>
      <c r="F369" s="51" t="s">
        <v>795</v>
      </c>
      <c r="G369" s="24" t="s">
        <v>213</v>
      </c>
      <c r="H369" s="24" t="s">
        <v>796</v>
      </c>
      <c r="I369" s="26">
        <v>994.642206513384</v>
      </c>
    </row>
    <row r="370" spans="1:9" ht="12">
      <c r="A370" s="265"/>
      <c r="B370" s="273"/>
      <c r="C370" s="274"/>
      <c r="D370" s="276"/>
      <c r="E370" s="277"/>
      <c r="F370" s="51" t="s">
        <v>797</v>
      </c>
      <c r="G370" s="24" t="s">
        <v>213</v>
      </c>
      <c r="H370" s="24" t="s">
        <v>798</v>
      </c>
      <c r="I370" s="26">
        <v>796.478122680722</v>
      </c>
    </row>
    <row r="371" spans="1:9" ht="12" customHeight="1">
      <c r="A371" s="265"/>
      <c r="B371" s="273" t="s">
        <v>787</v>
      </c>
      <c r="C371" s="274"/>
      <c r="D371" s="276"/>
      <c r="E371" s="277"/>
      <c r="F371" s="51" t="s">
        <v>799</v>
      </c>
      <c r="G371" s="24" t="s">
        <v>213</v>
      </c>
      <c r="H371" s="24" t="s">
        <v>800</v>
      </c>
      <c r="I371" s="26">
        <v>1031.3364525312</v>
      </c>
    </row>
    <row r="372" spans="1:9" ht="12" customHeight="1">
      <c r="A372" s="265"/>
      <c r="B372" s="273" t="s">
        <v>787</v>
      </c>
      <c r="C372" s="274"/>
      <c r="D372" s="276"/>
      <c r="E372" s="277"/>
      <c r="F372" s="51" t="s">
        <v>801</v>
      </c>
      <c r="G372" s="24" t="s">
        <v>723</v>
      </c>
      <c r="H372" s="24" t="s">
        <v>802</v>
      </c>
      <c r="I372" s="26">
        <v>641.850868776768</v>
      </c>
    </row>
    <row r="373" spans="1:9" ht="12">
      <c r="A373" s="265"/>
      <c r="B373" s="161"/>
      <c r="C373" s="162" t="s">
        <v>803</v>
      </c>
      <c r="D373" s="163"/>
      <c r="E373" s="171"/>
      <c r="F373" s="164"/>
      <c r="G373" s="165"/>
      <c r="H373" s="165"/>
      <c r="I373" s="49">
        <f>SUM(I367:I372)</f>
        <v>7084.991197467746</v>
      </c>
    </row>
    <row r="374" spans="1:9" ht="12" customHeight="1">
      <c r="A374" s="265"/>
      <c r="B374" s="267" t="s">
        <v>804</v>
      </c>
      <c r="C374" s="267" t="s">
        <v>805</v>
      </c>
      <c r="D374" s="270" t="s">
        <v>15</v>
      </c>
      <c r="E374" s="272" t="s">
        <v>789</v>
      </c>
      <c r="F374" s="51" t="s">
        <v>806</v>
      </c>
      <c r="G374" s="24" t="s">
        <v>202</v>
      </c>
      <c r="H374" s="24" t="s">
        <v>807</v>
      </c>
      <c r="I374" s="26">
        <v>418.967177697519</v>
      </c>
    </row>
    <row r="375" spans="1:9" ht="12">
      <c r="A375" s="265"/>
      <c r="B375" s="267" t="s">
        <v>804</v>
      </c>
      <c r="C375" s="267" t="s">
        <v>805</v>
      </c>
      <c r="D375" s="270"/>
      <c r="E375" s="272" t="s">
        <v>808</v>
      </c>
      <c r="F375" s="51" t="s">
        <v>809</v>
      </c>
      <c r="G375" s="24" t="s">
        <v>213</v>
      </c>
      <c r="H375" s="24" t="s">
        <v>810</v>
      </c>
      <c r="I375" s="26">
        <v>197.045491532976</v>
      </c>
    </row>
    <row r="376" spans="1:9" ht="12">
      <c r="A376" s="265"/>
      <c r="B376" s="267" t="s">
        <v>804</v>
      </c>
      <c r="C376" s="267" t="s">
        <v>805</v>
      </c>
      <c r="D376" s="270"/>
      <c r="E376" s="272" t="s">
        <v>808</v>
      </c>
      <c r="F376" s="51" t="s">
        <v>204</v>
      </c>
      <c r="G376" s="24" t="s">
        <v>202</v>
      </c>
      <c r="H376" s="24" t="s">
        <v>205</v>
      </c>
      <c r="I376" s="26">
        <v>137.719968194918</v>
      </c>
    </row>
    <row r="377" spans="1:9" ht="12">
      <c r="A377" s="265"/>
      <c r="B377" s="273"/>
      <c r="C377" s="274"/>
      <c r="D377" s="270"/>
      <c r="E377" s="272"/>
      <c r="F377" s="51" t="s">
        <v>811</v>
      </c>
      <c r="G377" s="24" t="s">
        <v>202</v>
      </c>
      <c r="H377" s="24" t="s">
        <v>812</v>
      </c>
      <c r="I377" s="26">
        <v>636.134561449</v>
      </c>
    </row>
    <row r="378" spans="1:9" ht="12">
      <c r="A378" s="265"/>
      <c r="B378" s="273"/>
      <c r="C378" s="274"/>
      <c r="D378" s="270"/>
      <c r="E378" s="272"/>
      <c r="F378" s="51" t="s">
        <v>813</v>
      </c>
      <c r="G378" s="24" t="s">
        <v>202</v>
      </c>
      <c r="H378" s="24" t="s">
        <v>814</v>
      </c>
      <c r="I378" s="26">
        <v>386.202060339246</v>
      </c>
    </row>
    <row r="379" spans="1:9" ht="12">
      <c r="A379" s="265"/>
      <c r="B379" s="273"/>
      <c r="C379" s="274"/>
      <c r="D379" s="270"/>
      <c r="E379" s="272"/>
      <c r="F379" s="51" t="s">
        <v>815</v>
      </c>
      <c r="G379" s="24" t="s">
        <v>213</v>
      </c>
      <c r="H379" s="24" t="s">
        <v>816</v>
      </c>
      <c r="I379" s="26">
        <v>1561.07302542273</v>
      </c>
    </row>
    <row r="380" spans="1:9" ht="12">
      <c r="A380" s="265"/>
      <c r="B380" s="161"/>
      <c r="C380" s="162" t="s">
        <v>817</v>
      </c>
      <c r="D380" s="163"/>
      <c r="E380" s="171"/>
      <c r="F380" s="164"/>
      <c r="G380" s="165"/>
      <c r="H380" s="165"/>
      <c r="I380" s="49">
        <f>SUM(I374:I379)</f>
        <v>3337.1422846363894</v>
      </c>
    </row>
    <row r="381" spans="1:9" ht="12" customHeight="1">
      <c r="A381" s="265"/>
      <c r="B381" s="269" t="s">
        <v>818</v>
      </c>
      <c r="C381" s="269" t="s">
        <v>819</v>
      </c>
      <c r="D381" s="270" t="s">
        <v>15</v>
      </c>
      <c r="E381" s="271" t="s">
        <v>185</v>
      </c>
      <c r="F381" s="47" t="s">
        <v>820</v>
      </c>
      <c r="G381" s="48" t="s">
        <v>213</v>
      </c>
      <c r="H381" s="48" t="s">
        <v>821</v>
      </c>
      <c r="I381" s="26">
        <v>515.260742440657</v>
      </c>
    </row>
    <row r="382" spans="1:9" ht="12">
      <c r="A382" s="265"/>
      <c r="B382" s="269" t="s">
        <v>818</v>
      </c>
      <c r="C382" s="269"/>
      <c r="D382" s="270" t="s">
        <v>15</v>
      </c>
      <c r="E382" s="271" t="s">
        <v>435</v>
      </c>
      <c r="F382" s="47" t="s">
        <v>822</v>
      </c>
      <c r="G382" s="48" t="s">
        <v>213</v>
      </c>
      <c r="H382" s="48" t="s">
        <v>823</v>
      </c>
      <c r="I382" s="26">
        <v>119.142953220347</v>
      </c>
    </row>
    <row r="383" spans="1:9" ht="12">
      <c r="A383" s="265"/>
      <c r="B383" s="269" t="s">
        <v>818</v>
      </c>
      <c r="C383" s="269"/>
      <c r="D383" s="270" t="s">
        <v>15</v>
      </c>
      <c r="E383" s="271" t="s">
        <v>435</v>
      </c>
      <c r="F383" s="47" t="s">
        <v>824</v>
      </c>
      <c r="G383" s="48" t="s">
        <v>213</v>
      </c>
      <c r="H383" s="48" t="s">
        <v>825</v>
      </c>
      <c r="I383" s="26">
        <v>192.114281184914</v>
      </c>
    </row>
    <row r="384" spans="1:9" ht="12">
      <c r="A384" s="265"/>
      <c r="B384" s="269" t="s">
        <v>818</v>
      </c>
      <c r="C384" s="269"/>
      <c r="D384" s="270" t="s">
        <v>15</v>
      </c>
      <c r="E384" s="271" t="s">
        <v>435</v>
      </c>
      <c r="F384" s="47" t="s">
        <v>826</v>
      </c>
      <c r="G384" s="24" t="s">
        <v>213</v>
      </c>
      <c r="H384" s="48" t="s">
        <v>827</v>
      </c>
      <c r="I384" s="26">
        <v>57.2772362628735</v>
      </c>
    </row>
    <row r="385" spans="1:9" ht="12">
      <c r="A385" s="265"/>
      <c r="B385" s="269" t="s">
        <v>818</v>
      </c>
      <c r="C385" s="269"/>
      <c r="D385" s="270" t="s">
        <v>15</v>
      </c>
      <c r="E385" s="271" t="s">
        <v>435</v>
      </c>
      <c r="F385" s="47" t="s">
        <v>828</v>
      </c>
      <c r="G385" s="48" t="s">
        <v>213</v>
      </c>
      <c r="H385" s="48" t="s">
        <v>829</v>
      </c>
      <c r="I385" s="26">
        <v>50.5671345957389</v>
      </c>
    </row>
    <row r="386" spans="1:9" ht="12">
      <c r="A386" s="265"/>
      <c r="B386" s="161"/>
      <c r="C386" s="162" t="s">
        <v>830</v>
      </c>
      <c r="D386" s="163"/>
      <c r="E386" s="171"/>
      <c r="F386" s="164"/>
      <c r="G386" s="165"/>
      <c r="H386" s="165"/>
      <c r="I386" s="49">
        <f>SUM(I381:I385)</f>
        <v>934.3623477045305</v>
      </c>
    </row>
    <row r="387" spans="1:9" ht="24.75">
      <c r="A387" s="265"/>
      <c r="B387" s="77" t="s">
        <v>831</v>
      </c>
      <c r="C387" s="20" t="s">
        <v>832</v>
      </c>
      <c r="D387" s="20" t="s">
        <v>75</v>
      </c>
      <c r="E387" s="54" t="s">
        <v>185</v>
      </c>
      <c r="F387" s="47" t="s">
        <v>833</v>
      </c>
      <c r="G387" s="48" t="s">
        <v>213</v>
      </c>
      <c r="H387" s="48" t="s">
        <v>834</v>
      </c>
      <c r="I387" s="26">
        <v>102.610121840913</v>
      </c>
    </row>
    <row r="388" spans="1:9" ht="12.75" customHeight="1">
      <c r="A388" s="265"/>
      <c r="B388" s="161"/>
      <c r="C388" s="182" t="s">
        <v>835</v>
      </c>
      <c r="D388" s="163"/>
      <c r="E388" s="171"/>
      <c r="F388" s="164"/>
      <c r="G388" s="165"/>
      <c r="H388" s="165"/>
      <c r="I388" s="49">
        <f>SUM(I387)</f>
        <v>102.610121840913</v>
      </c>
    </row>
    <row r="389" spans="1:9" ht="24.75">
      <c r="A389" s="265"/>
      <c r="B389" s="77" t="s">
        <v>836</v>
      </c>
      <c r="C389" s="20" t="s">
        <v>837</v>
      </c>
      <c r="D389" s="20" t="s">
        <v>75</v>
      </c>
      <c r="E389" s="54" t="s">
        <v>185</v>
      </c>
      <c r="F389" s="51" t="s">
        <v>838</v>
      </c>
      <c r="G389" s="99" t="s">
        <v>213</v>
      </c>
      <c r="H389" s="24" t="s">
        <v>839</v>
      </c>
      <c r="I389" s="26">
        <v>11.2397601818237</v>
      </c>
    </row>
    <row r="390" spans="1:9" ht="12">
      <c r="A390" s="265"/>
      <c r="B390" s="161"/>
      <c r="C390" s="162" t="s">
        <v>840</v>
      </c>
      <c r="D390" s="163"/>
      <c r="E390" s="171"/>
      <c r="F390" s="164"/>
      <c r="G390" s="165"/>
      <c r="H390" s="165"/>
      <c r="I390" s="49">
        <f>SUM(I389)</f>
        <v>11.2397601818237</v>
      </c>
    </row>
    <row r="391" spans="1:9" ht="12">
      <c r="A391" s="265"/>
      <c r="B391" s="77" t="s">
        <v>841</v>
      </c>
      <c r="C391" s="20" t="s">
        <v>842</v>
      </c>
      <c r="D391" s="20" t="s">
        <v>51</v>
      </c>
      <c r="E391" s="54" t="s">
        <v>52</v>
      </c>
      <c r="F391" s="47" t="s">
        <v>843</v>
      </c>
      <c r="G391" s="48" t="s">
        <v>213</v>
      </c>
      <c r="H391" s="48" t="s">
        <v>844</v>
      </c>
      <c r="I391" s="26">
        <v>28.0837740681732</v>
      </c>
    </row>
    <row r="392" spans="1:9" ht="12">
      <c r="A392" s="265"/>
      <c r="B392" s="161"/>
      <c r="C392" s="162" t="s">
        <v>845</v>
      </c>
      <c r="D392" s="163"/>
      <c r="E392" s="171"/>
      <c r="F392" s="164"/>
      <c r="G392" s="165"/>
      <c r="H392" s="165"/>
      <c r="I392" s="49">
        <f>SUM(I391)</f>
        <v>28.0837740681732</v>
      </c>
    </row>
    <row r="393" spans="1:10" s="27" customFormat="1" ht="12">
      <c r="A393" s="265"/>
      <c r="B393" s="266"/>
      <c r="C393" s="264" t="s">
        <v>846</v>
      </c>
      <c r="D393" s="269" t="s">
        <v>75</v>
      </c>
      <c r="E393" s="269" t="s">
        <v>16</v>
      </c>
      <c r="F393" s="23" t="s">
        <v>847</v>
      </c>
      <c r="G393" s="110" t="s">
        <v>213</v>
      </c>
      <c r="H393" s="25" t="s">
        <v>848</v>
      </c>
      <c r="I393" s="26">
        <v>6.24432429547138</v>
      </c>
      <c r="J393" s="5"/>
    </row>
    <row r="394" spans="1:10" s="27" customFormat="1" ht="12">
      <c r="A394" s="265"/>
      <c r="B394" s="266"/>
      <c r="C394" s="264"/>
      <c r="D394" s="264"/>
      <c r="E394" s="264"/>
      <c r="F394" s="23" t="s">
        <v>849</v>
      </c>
      <c r="G394" s="110" t="s">
        <v>213</v>
      </c>
      <c r="H394" s="184" t="s">
        <v>850</v>
      </c>
      <c r="I394" s="26">
        <v>28.8000148820356</v>
      </c>
      <c r="J394" s="5"/>
    </row>
    <row r="395" spans="1:10" s="27" customFormat="1" ht="12" customHeight="1">
      <c r="A395" s="265"/>
      <c r="B395" s="266"/>
      <c r="C395" s="264"/>
      <c r="D395" s="264"/>
      <c r="E395" s="264"/>
      <c r="F395" s="51" t="s">
        <v>670</v>
      </c>
      <c r="G395" s="110" t="s">
        <v>446</v>
      </c>
      <c r="H395" s="24" t="s">
        <v>671</v>
      </c>
      <c r="I395" s="26">
        <v>32.0184492120232</v>
      </c>
      <c r="J395" s="5"/>
    </row>
    <row r="396" spans="1:10" s="27" customFormat="1" ht="12">
      <c r="A396" s="265"/>
      <c r="B396" s="266"/>
      <c r="C396" s="264"/>
      <c r="D396" s="264"/>
      <c r="E396" s="264"/>
      <c r="F396" s="23" t="s">
        <v>851</v>
      </c>
      <c r="G396" s="110" t="s">
        <v>446</v>
      </c>
      <c r="H396" s="24" t="s">
        <v>671</v>
      </c>
      <c r="I396" s="26">
        <v>132.527545258331</v>
      </c>
      <c r="J396" s="5"/>
    </row>
    <row r="397" spans="1:10" s="27" customFormat="1" ht="12">
      <c r="A397" s="265"/>
      <c r="B397" s="266"/>
      <c r="C397" s="264"/>
      <c r="D397" s="269"/>
      <c r="E397" s="269"/>
      <c r="F397" s="23" t="s">
        <v>852</v>
      </c>
      <c r="G397" s="110" t="s">
        <v>446</v>
      </c>
      <c r="H397" s="24" t="s">
        <v>673</v>
      </c>
      <c r="I397" s="26">
        <v>4.03085076122551</v>
      </c>
      <c r="J397" s="5"/>
    </row>
    <row r="398" spans="1:9" ht="12">
      <c r="A398" s="265"/>
      <c r="B398" s="161"/>
      <c r="C398" s="139" t="s">
        <v>853</v>
      </c>
      <c r="D398" s="140"/>
      <c r="E398" s="171"/>
      <c r="F398" s="164"/>
      <c r="G398" s="165"/>
      <c r="H398" s="165"/>
      <c r="I398" s="49">
        <f>I393+I394+I395+I396+I397</f>
        <v>203.6211844090867</v>
      </c>
    </row>
    <row r="399" spans="1:10" s="27" customFormat="1" ht="12">
      <c r="A399" s="265"/>
      <c r="B399" s="268"/>
      <c r="C399" s="264" t="s">
        <v>854</v>
      </c>
      <c r="D399" s="267" t="s">
        <v>75</v>
      </c>
      <c r="E399" s="267" t="s">
        <v>16</v>
      </c>
      <c r="F399" s="23" t="s">
        <v>849</v>
      </c>
      <c r="G399" s="110" t="s">
        <v>213</v>
      </c>
      <c r="H399" s="184" t="s">
        <v>850</v>
      </c>
      <c r="I399" s="26">
        <v>237.987003395326</v>
      </c>
      <c r="J399" s="5"/>
    </row>
    <row r="400" spans="1:10" s="27" customFormat="1" ht="12">
      <c r="A400" s="265"/>
      <c r="B400" s="268"/>
      <c r="C400" s="264"/>
      <c r="D400" s="264"/>
      <c r="E400" s="264"/>
      <c r="F400" s="185" t="s">
        <v>851</v>
      </c>
      <c r="G400" s="110" t="s">
        <v>446</v>
      </c>
      <c r="H400" s="184" t="s">
        <v>855</v>
      </c>
      <c r="I400" s="26">
        <v>7.5811182515348</v>
      </c>
      <c r="J400" s="5"/>
    </row>
    <row r="401" spans="1:10" s="27" customFormat="1" ht="12">
      <c r="A401" s="265"/>
      <c r="B401" s="268"/>
      <c r="C401" s="264"/>
      <c r="D401" s="264"/>
      <c r="E401" s="264"/>
      <c r="F401" s="185" t="s">
        <v>856</v>
      </c>
      <c r="G401" s="110" t="s">
        <v>446</v>
      </c>
      <c r="H401" s="184" t="s">
        <v>857</v>
      </c>
      <c r="I401" s="26">
        <v>7.06338126222147</v>
      </c>
      <c r="J401" s="5"/>
    </row>
    <row r="402" spans="1:9" ht="12" customHeight="1">
      <c r="A402" s="265"/>
      <c r="B402" s="161"/>
      <c r="C402" s="139" t="s">
        <v>858</v>
      </c>
      <c r="D402" s="140"/>
      <c r="E402" s="171"/>
      <c r="F402" s="164"/>
      <c r="G402" s="165"/>
      <c r="H402" s="165"/>
      <c r="I402" s="49">
        <f>I399+I400+I401</f>
        <v>252.6315029090823</v>
      </c>
    </row>
    <row r="403" spans="1:10" s="27" customFormat="1" ht="12.75" customHeight="1">
      <c r="A403" s="265" t="s">
        <v>786</v>
      </c>
      <c r="B403" s="266"/>
      <c r="C403" s="264" t="s">
        <v>859</v>
      </c>
      <c r="D403" s="267" t="s">
        <v>15</v>
      </c>
      <c r="E403" s="262" t="s">
        <v>16</v>
      </c>
      <c r="F403" s="186" t="s">
        <v>860</v>
      </c>
      <c r="G403" s="110" t="s">
        <v>213</v>
      </c>
      <c r="H403" s="25" t="s">
        <v>663</v>
      </c>
      <c r="I403" s="26">
        <v>63.6130671116841</v>
      </c>
      <c r="J403" s="5"/>
    </row>
    <row r="404" spans="1:10" s="27" customFormat="1" ht="12.75" customHeight="1">
      <c r="A404" s="265"/>
      <c r="B404" s="266"/>
      <c r="C404" s="264"/>
      <c r="D404" s="264"/>
      <c r="E404" s="262"/>
      <c r="F404" s="5" t="s">
        <v>861</v>
      </c>
      <c r="G404" s="110" t="s">
        <v>213</v>
      </c>
      <c r="H404" s="25" t="s">
        <v>862</v>
      </c>
      <c r="I404" s="55">
        <v>234.046669698941</v>
      </c>
      <c r="J404" s="5"/>
    </row>
    <row r="405" spans="1:10" s="27" customFormat="1" ht="12.75" customHeight="1">
      <c r="A405" s="265"/>
      <c r="B405" s="266"/>
      <c r="C405" s="264"/>
      <c r="D405" s="264"/>
      <c r="E405" s="262"/>
      <c r="F405" s="186" t="s">
        <v>863</v>
      </c>
      <c r="G405" s="110" t="s">
        <v>213</v>
      </c>
      <c r="H405" s="25" t="s">
        <v>864</v>
      </c>
      <c r="I405" s="55">
        <v>57.1818433567343</v>
      </c>
      <c r="J405" s="5"/>
    </row>
    <row r="406" spans="1:10" s="27" customFormat="1" ht="12.75" customHeight="1">
      <c r="A406" s="265"/>
      <c r="B406" s="266"/>
      <c r="C406" s="264"/>
      <c r="D406" s="264"/>
      <c r="E406" s="262"/>
      <c r="F406" s="186" t="s">
        <v>865</v>
      </c>
      <c r="G406" s="110" t="s">
        <v>213</v>
      </c>
      <c r="H406" s="25" t="s">
        <v>866</v>
      </c>
      <c r="I406" s="55">
        <v>2.819228041754</v>
      </c>
      <c r="J406" s="5"/>
    </row>
    <row r="407" spans="1:10" s="27" customFormat="1" ht="12.75" customHeight="1">
      <c r="A407" s="265"/>
      <c r="B407" s="266"/>
      <c r="C407" s="264"/>
      <c r="D407" s="264"/>
      <c r="E407" s="262"/>
      <c r="F407" s="186" t="s">
        <v>867</v>
      </c>
      <c r="G407" s="110" t="s">
        <v>213</v>
      </c>
      <c r="H407" s="25" t="s">
        <v>868</v>
      </c>
      <c r="I407" s="55">
        <v>187.509753508485</v>
      </c>
      <c r="J407" s="5"/>
    </row>
    <row r="408" spans="1:10" s="27" customFormat="1" ht="12.75" customHeight="1">
      <c r="A408" s="265"/>
      <c r="B408" s="266"/>
      <c r="C408" s="264"/>
      <c r="D408" s="264"/>
      <c r="E408" s="262"/>
      <c r="F408" s="186" t="s">
        <v>869</v>
      </c>
      <c r="G408" s="110" t="s">
        <v>213</v>
      </c>
      <c r="H408" s="25" t="s">
        <v>870</v>
      </c>
      <c r="I408" s="55">
        <v>1362.7726120046</v>
      </c>
      <c r="J408" s="5"/>
    </row>
    <row r="409" spans="1:9" ht="12">
      <c r="A409" s="265"/>
      <c r="B409" s="161"/>
      <c r="C409" s="182" t="s">
        <v>871</v>
      </c>
      <c r="D409" s="163"/>
      <c r="E409" s="171"/>
      <c r="F409" s="164"/>
      <c r="G409" s="165"/>
      <c r="H409" s="165"/>
      <c r="I409" s="49">
        <f>SUM(I403:I408)</f>
        <v>1907.9431737221985</v>
      </c>
    </row>
    <row r="410" spans="1:10" s="27" customFormat="1" ht="12.75" customHeight="1">
      <c r="A410" s="265"/>
      <c r="B410" s="263"/>
      <c r="C410" s="264" t="s">
        <v>632</v>
      </c>
      <c r="D410" s="264" t="s">
        <v>15</v>
      </c>
      <c r="E410" s="63" t="s">
        <v>16</v>
      </c>
      <c r="F410" s="51" t="s">
        <v>860</v>
      </c>
      <c r="G410" s="110" t="s">
        <v>213</v>
      </c>
      <c r="H410" s="24" t="s">
        <v>663</v>
      </c>
      <c r="I410" s="26">
        <v>404.627626317129</v>
      </c>
      <c r="J410" s="5"/>
    </row>
    <row r="411" spans="1:10" s="27" customFormat="1" ht="12">
      <c r="A411" s="265"/>
      <c r="B411" s="263"/>
      <c r="C411" s="264"/>
      <c r="D411" s="264"/>
      <c r="E411" s="187"/>
      <c r="F411" s="51" t="s">
        <v>861</v>
      </c>
      <c r="G411" s="110" t="s">
        <v>213</v>
      </c>
      <c r="H411" s="24" t="s">
        <v>862</v>
      </c>
      <c r="I411" s="26">
        <v>125.314615360269</v>
      </c>
      <c r="J411" s="5"/>
    </row>
    <row r="412" spans="1:10" s="27" customFormat="1" ht="12">
      <c r="A412" s="265"/>
      <c r="B412" s="263"/>
      <c r="C412" s="264"/>
      <c r="D412" s="264"/>
      <c r="E412" s="187"/>
      <c r="F412" s="23" t="s">
        <v>872</v>
      </c>
      <c r="G412" s="110" t="s">
        <v>213</v>
      </c>
      <c r="H412" s="25" t="s">
        <v>873</v>
      </c>
      <c r="I412" s="26">
        <v>238.974149555143</v>
      </c>
      <c r="J412" s="5"/>
    </row>
    <row r="413" spans="1:10" s="27" customFormat="1" ht="12">
      <c r="A413" s="265"/>
      <c r="B413" s="263"/>
      <c r="C413" s="264"/>
      <c r="D413" s="264"/>
      <c r="E413" s="187"/>
      <c r="F413" s="23" t="s">
        <v>869</v>
      </c>
      <c r="G413" s="110" t="s">
        <v>213</v>
      </c>
      <c r="H413" s="25" t="s">
        <v>870</v>
      </c>
      <c r="I413" s="26">
        <v>293.715327149617</v>
      </c>
      <c r="J413" s="5"/>
    </row>
    <row r="414" spans="1:9" ht="12">
      <c r="A414" s="265"/>
      <c r="B414" s="161"/>
      <c r="C414" s="182" t="s">
        <v>874</v>
      </c>
      <c r="D414" s="163"/>
      <c r="E414" s="171"/>
      <c r="F414" s="164"/>
      <c r="G414" s="165"/>
      <c r="H414" s="165"/>
      <c r="I414" s="49">
        <f>SUM(I410:I413)</f>
        <v>1062.631718382158</v>
      </c>
    </row>
    <row r="415" spans="1:9" s="5" customFormat="1" ht="12.75">
      <c r="A415" s="188"/>
      <c r="B415" s="189"/>
      <c r="C415" s="190" t="s">
        <v>875</v>
      </c>
      <c r="D415" s="191"/>
      <c r="E415" s="192"/>
      <c r="F415" s="191"/>
      <c r="G415" s="193"/>
      <c r="H415" s="193"/>
      <c r="I415" s="194">
        <f>I409+I392+I390+I388+I386+I380+I373+I366+I364+I362+I358+I344+I341+I336+I329+I327+I325+I323+I321+I318+I284+I281+I277+I272+I264+I262+I259+I244+I240+I238+I233+I230+I228+I218+I216+I208+I206+I197+I195+I183+I181+I179+I152+I149+I146+I144+I142+I140+I138+I132+I130+I126+I122+I120+I118+I114+I111+I88+I85+I83+I80+I75+I56+I51+I46+I44+I37+I30+I202+I200+I159+I161+I163+I71+I67+I64+I61+I49+I414+I402+I398+I314+I295+I290+I286+I174+I39+I27</f>
        <v>203735.39819509294</v>
      </c>
    </row>
    <row r="417" ht="12.75">
      <c r="B417" s="195" t="s">
        <v>876</v>
      </c>
    </row>
    <row r="418" ht="12">
      <c r="B418" s="196" t="s">
        <v>877</v>
      </c>
    </row>
  </sheetData>
  <sheetProtection selectLockedCells="1" selectUnlockedCells="1"/>
  <mergeCells count="244">
    <mergeCell ref="A12:A39"/>
    <mergeCell ref="B12:B26"/>
    <mergeCell ref="C12:C26"/>
    <mergeCell ref="D12:D26"/>
    <mergeCell ref="A5:I5"/>
    <mergeCell ref="A6:I6"/>
    <mergeCell ref="A8:I8"/>
    <mergeCell ref="A9:I9"/>
    <mergeCell ref="A40:A49"/>
    <mergeCell ref="B40:B43"/>
    <mergeCell ref="C40:C43"/>
    <mergeCell ref="D40:D43"/>
    <mergeCell ref="E12:E26"/>
    <mergeCell ref="E28:E29"/>
    <mergeCell ref="B31:B36"/>
    <mergeCell ref="C31:C36"/>
    <mergeCell ref="D31:D36"/>
    <mergeCell ref="E31:E36"/>
    <mergeCell ref="C62:C63"/>
    <mergeCell ref="D62:D63"/>
    <mergeCell ref="B68:B70"/>
    <mergeCell ref="C68:C70"/>
    <mergeCell ref="D68:D70"/>
    <mergeCell ref="E40:E43"/>
    <mergeCell ref="B47:B48"/>
    <mergeCell ref="C47:C48"/>
    <mergeCell ref="D47:D48"/>
    <mergeCell ref="E47:E48"/>
    <mergeCell ref="E52:E55"/>
    <mergeCell ref="B57:B60"/>
    <mergeCell ref="C57:C60"/>
    <mergeCell ref="D57:D60"/>
    <mergeCell ref="E57:E60"/>
    <mergeCell ref="A50:A75"/>
    <mergeCell ref="B52:B55"/>
    <mergeCell ref="C52:C55"/>
    <mergeCell ref="D52:D55"/>
    <mergeCell ref="B62:B63"/>
    <mergeCell ref="E68:E70"/>
    <mergeCell ref="B72:B74"/>
    <mergeCell ref="C72:C74"/>
    <mergeCell ref="D72:D74"/>
    <mergeCell ref="E72:E74"/>
    <mergeCell ref="E62:E63"/>
    <mergeCell ref="B65:B66"/>
    <mergeCell ref="C65:C66"/>
    <mergeCell ref="D65:D66"/>
    <mergeCell ref="E65:E66"/>
    <mergeCell ref="B86:B87"/>
    <mergeCell ref="C86:C87"/>
    <mergeCell ref="D86:D87"/>
    <mergeCell ref="E86:E87"/>
    <mergeCell ref="B76:B79"/>
    <mergeCell ref="C76:C79"/>
    <mergeCell ref="D76:D79"/>
    <mergeCell ref="A76:A114"/>
    <mergeCell ref="B89:B110"/>
    <mergeCell ref="C89:C110"/>
    <mergeCell ref="D89:D110"/>
    <mergeCell ref="E89:E110"/>
    <mergeCell ref="E76:E79"/>
    <mergeCell ref="B81:B82"/>
    <mergeCell ref="C81:C82"/>
    <mergeCell ref="D81:D82"/>
    <mergeCell ref="E81:E82"/>
    <mergeCell ref="D112:D113"/>
    <mergeCell ref="E112:E113"/>
    <mergeCell ref="B115:B117"/>
    <mergeCell ref="C115:C117"/>
    <mergeCell ref="D115:D117"/>
    <mergeCell ref="E115:E117"/>
    <mergeCell ref="B123:B125"/>
    <mergeCell ref="C123:C125"/>
    <mergeCell ref="D123:D125"/>
    <mergeCell ref="C133:C137"/>
    <mergeCell ref="D133:D137"/>
    <mergeCell ref="B150:B151"/>
    <mergeCell ref="C150:C151"/>
    <mergeCell ref="D150:D151"/>
    <mergeCell ref="E133:E137"/>
    <mergeCell ref="B147:B148"/>
    <mergeCell ref="C147:C148"/>
    <mergeCell ref="D147:D148"/>
    <mergeCell ref="E147:E148"/>
    <mergeCell ref="E123:E125"/>
    <mergeCell ref="B127:B129"/>
    <mergeCell ref="C127:C129"/>
    <mergeCell ref="D127:D129"/>
    <mergeCell ref="E127:E129"/>
    <mergeCell ref="E164:E173"/>
    <mergeCell ref="E150:E151"/>
    <mergeCell ref="B153:B158"/>
    <mergeCell ref="C153:C158"/>
    <mergeCell ref="D153:D158"/>
    <mergeCell ref="E153:E158"/>
    <mergeCell ref="A175:A197"/>
    <mergeCell ref="B175:B178"/>
    <mergeCell ref="C175:C178"/>
    <mergeCell ref="D175:D178"/>
    <mergeCell ref="B164:B173"/>
    <mergeCell ref="D164:D172"/>
    <mergeCell ref="B198:B199"/>
    <mergeCell ref="C198:C199"/>
    <mergeCell ref="D198:D199"/>
    <mergeCell ref="E175:E178"/>
    <mergeCell ref="B184:B194"/>
    <mergeCell ref="C184:C194"/>
    <mergeCell ref="D184:D194"/>
    <mergeCell ref="E184:E194"/>
    <mergeCell ref="A207:A228"/>
    <mergeCell ref="B209:B215"/>
    <mergeCell ref="C209:C215"/>
    <mergeCell ref="D209:D215"/>
    <mergeCell ref="E198:E199"/>
    <mergeCell ref="B203:B205"/>
    <mergeCell ref="C203:C205"/>
    <mergeCell ref="D203:D205"/>
    <mergeCell ref="E203:E205"/>
    <mergeCell ref="A198:A206"/>
    <mergeCell ref="C241:C243"/>
    <mergeCell ref="D241:D243"/>
    <mergeCell ref="B252:B258"/>
    <mergeCell ref="C252:C258"/>
    <mergeCell ref="D252:D258"/>
    <mergeCell ref="E209:E215"/>
    <mergeCell ref="B219:B227"/>
    <mergeCell ref="C219:C227"/>
    <mergeCell ref="D219:D227"/>
    <mergeCell ref="E219:E227"/>
    <mergeCell ref="E231:E232"/>
    <mergeCell ref="B234:B237"/>
    <mergeCell ref="C234:C237"/>
    <mergeCell ref="D234:D237"/>
    <mergeCell ref="E234:E237"/>
    <mergeCell ref="A229:A264"/>
    <mergeCell ref="B231:B232"/>
    <mergeCell ref="C231:C232"/>
    <mergeCell ref="D231:D232"/>
    <mergeCell ref="B241:B243"/>
    <mergeCell ref="E252:E258"/>
    <mergeCell ref="B260:B261"/>
    <mergeCell ref="C260:C261"/>
    <mergeCell ref="D260:D261"/>
    <mergeCell ref="E260:E261"/>
    <mergeCell ref="E241:E243"/>
    <mergeCell ref="B245:B251"/>
    <mergeCell ref="C245:C251"/>
    <mergeCell ref="D245:D251"/>
    <mergeCell ref="E245:E251"/>
    <mergeCell ref="A265:A314"/>
    <mergeCell ref="B265:B271"/>
    <mergeCell ref="C265:C271"/>
    <mergeCell ref="D265:D271"/>
    <mergeCell ref="B278:B280"/>
    <mergeCell ref="C278:C280"/>
    <mergeCell ref="D278:D280"/>
    <mergeCell ref="B287:B289"/>
    <mergeCell ref="C287:C289"/>
    <mergeCell ref="D287:D289"/>
    <mergeCell ref="E278:E280"/>
    <mergeCell ref="B282:B283"/>
    <mergeCell ref="C282:C283"/>
    <mergeCell ref="D282:D283"/>
    <mergeCell ref="E282:E283"/>
    <mergeCell ref="E265:E271"/>
    <mergeCell ref="B273:B276"/>
    <mergeCell ref="C273:C276"/>
    <mergeCell ref="D273:D276"/>
    <mergeCell ref="E273:E276"/>
    <mergeCell ref="B296:B313"/>
    <mergeCell ref="C296:C313"/>
    <mergeCell ref="D296:D313"/>
    <mergeCell ref="E296:E313"/>
    <mergeCell ref="E287:E289"/>
    <mergeCell ref="B291:B294"/>
    <mergeCell ref="C291:C294"/>
    <mergeCell ref="D291:D294"/>
    <mergeCell ref="E291:E294"/>
    <mergeCell ref="A315:A336"/>
    <mergeCell ref="B315:B317"/>
    <mergeCell ref="C315:C317"/>
    <mergeCell ref="D315:D317"/>
    <mergeCell ref="B330:B335"/>
    <mergeCell ref="C330:C335"/>
    <mergeCell ref="D330:D335"/>
    <mergeCell ref="E342:E343"/>
    <mergeCell ref="E315:E317"/>
    <mergeCell ref="B319:B320"/>
    <mergeCell ref="C319:C320"/>
    <mergeCell ref="D319:D320"/>
    <mergeCell ref="E319:E320"/>
    <mergeCell ref="E345:E357"/>
    <mergeCell ref="E330:E335"/>
    <mergeCell ref="A337:A358"/>
    <mergeCell ref="B337:B340"/>
    <mergeCell ref="C337:C340"/>
    <mergeCell ref="D337:D340"/>
    <mergeCell ref="E337:E340"/>
    <mergeCell ref="B342:B343"/>
    <mergeCell ref="C342:C343"/>
    <mergeCell ref="D342:D343"/>
    <mergeCell ref="A359:A366"/>
    <mergeCell ref="B359:B361"/>
    <mergeCell ref="C359:C361"/>
    <mergeCell ref="D359:D361"/>
    <mergeCell ref="B345:B357"/>
    <mergeCell ref="C345:C357"/>
    <mergeCell ref="D345:D357"/>
    <mergeCell ref="E359:E361"/>
    <mergeCell ref="A367:A402"/>
    <mergeCell ref="B367:B369"/>
    <mergeCell ref="C367:C369"/>
    <mergeCell ref="D367:D372"/>
    <mergeCell ref="E367:E372"/>
    <mergeCell ref="B370:B372"/>
    <mergeCell ref="C370:C372"/>
    <mergeCell ref="B374:B376"/>
    <mergeCell ref="C374:C376"/>
    <mergeCell ref="B381:B385"/>
    <mergeCell ref="C381:C385"/>
    <mergeCell ref="D381:D385"/>
    <mergeCell ref="E381:E385"/>
    <mergeCell ref="D374:D379"/>
    <mergeCell ref="E374:E379"/>
    <mergeCell ref="B377:B379"/>
    <mergeCell ref="C377:C379"/>
    <mergeCell ref="B399:B401"/>
    <mergeCell ref="C399:C401"/>
    <mergeCell ref="D399:D401"/>
    <mergeCell ref="E399:E401"/>
    <mergeCell ref="B393:B397"/>
    <mergeCell ref="C393:C397"/>
    <mergeCell ref="D393:D397"/>
    <mergeCell ref="E393:E397"/>
    <mergeCell ref="A115:A152"/>
    <mergeCell ref="A153:A174"/>
    <mergeCell ref="E403:E408"/>
    <mergeCell ref="B410:B413"/>
    <mergeCell ref="C410:C413"/>
    <mergeCell ref="D410:D413"/>
    <mergeCell ref="A403:A414"/>
    <mergeCell ref="B403:B408"/>
    <mergeCell ref="C403:C408"/>
    <mergeCell ref="D403:D408"/>
  </mergeCells>
  <printOptions/>
  <pageMargins left="0.25" right="0.25" top="0.7" bottom="0.8402777777777778" header="0.5118055555555555" footer="0.4"/>
  <pageSetup fitToHeight="0" fitToWidth="1" horizontalDpi="300" verticalDpi="300" orientation="landscape" paperSize="9" scale="74" r:id="rId2"/>
  <headerFooter alignWithMargins="0">
    <oddFooter>&amp;CREGIONE PIEMONTE
SISTEMA REGIONALE DELLE AREE PROTETTE
Pagina &amp;P di &amp;N</oddFooter>
  </headerFooter>
  <rowBreaks count="11" manualBreakCount="11">
    <brk id="39" max="255" man="1"/>
    <brk id="75" max="8" man="1"/>
    <brk id="114" max="8" man="1"/>
    <brk id="152" max="8" man="1"/>
    <brk id="195" max="8" man="1"/>
    <brk id="228" max="255" man="1"/>
    <brk id="264" max="255" man="1"/>
    <brk id="295" max="8" man="1"/>
    <brk id="336" max="8" man="1"/>
    <brk id="366" max="8" man="1"/>
    <brk id="40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view="pageBreakPreview" zoomScaleNormal="80" zoomScaleSheetLayoutView="100" zoomScalePageLayoutView="0" workbookViewId="0" topLeftCell="A157">
      <selection activeCell="C140" sqref="C140:H146"/>
    </sheetView>
  </sheetViews>
  <sheetFormatPr defaultColWidth="9.00390625" defaultRowHeight="12.75"/>
  <cols>
    <col min="1" max="1" width="14.8515625" style="0" customWidth="1"/>
    <col min="2" max="2" width="16.7109375" style="0" customWidth="1"/>
    <col min="3" max="3" width="10.28125" style="1" customWidth="1"/>
    <col min="4" max="4" width="52.8515625" style="0" customWidth="1"/>
    <col min="5" max="5" width="23.421875" style="0" customWidth="1"/>
    <col min="6" max="6" width="10.00390625" style="3" customWidth="1"/>
    <col min="7" max="7" width="10.00390625" style="0" customWidth="1"/>
    <col min="8" max="8" width="20.00390625" style="197" customWidth="1"/>
    <col min="9" max="9" width="9.00390625" style="0" customWidth="1"/>
    <col min="10" max="10" width="10.140625" style="0" customWidth="1"/>
  </cols>
  <sheetData>
    <row r="1" ht="12">
      <c r="I1" s="5"/>
    </row>
    <row r="2" ht="12">
      <c r="I2" s="5"/>
    </row>
    <row r="3" ht="12">
      <c r="I3" s="5"/>
    </row>
    <row r="4" spans="1:11" ht="15">
      <c r="A4" s="7"/>
      <c r="B4" s="7"/>
      <c r="C4" s="6"/>
      <c r="D4" s="7"/>
      <c r="E4" s="7"/>
      <c r="F4" s="7"/>
      <c r="G4" s="7"/>
      <c r="H4" s="198"/>
      <c r="I4" s="5"/>
      <c r="J4" s="10"/>
      <c r="K4" s="11"/>
    </row>
    <row r="5" spans="1:11" ht="15">
      <c r="A5" s="320" t="s">
        <v>0</v>
      </c>
      <c r="B5" s="320"/>
      <c r="C5" s="320"/>
      <c r="D5" s="320"/>
      <c r="E5" s="320"/>
      <c r="F5" s="320"/>
      <c r="G5" s="320"/>
      <c r="H5" s="320"/>
      <c r="I5" s="12"/>
      <c r="J5" s="13"/>
      <c r="K5" s="13"/>
    </row>
    <row r="6" spans="1:11" ht="15">
      <c r="A6" s="321" t="s">
        <v>1</v>
      </c>
      <c r="B6" s="321"/>
      <c r="C6" s="321"/>
      <c r="D6" s="321"/>
      <c r="E6" s="321"/>
      <c r="F6" s="321"/>
      <c r="G6" s="321"/>
      <c r="H6" s="321"/>
      <c r="I6" s="12"/>
      <c r="J6" s="13"/>
      <c r="K6" s="13"/>
    </row>
    <row r="7" spans="1:11" ht="15">
      <c r="A7" s="199"/>
      <c r="B7" s="199"/>
      <c r="C7" s="199"/>
      <c r="D7" s="199"/>
      <c r="E7" s="199"/>
      <c r="F7" s="199"/>
      <c r="G7" s="199"/>
      <c r="H7" s="199"/>
      <c r="I7" s="12"/>
      <c r="J7" s="13"/>
      <c r="K7" s="13"/>
    </row>
    <row r="8" spans="1:11" ht="12.75">
      <c r="A8" s="322" t="s">
        <v>878</v>
      </c>
      <c r="B8" s="322"/>
      <c r="C8" s="322"/>
      <c r="D8" s="322"/>
      <c r="E8" s="322"/>
      <c r="F8" s="322"/>
      <c r="G8" s="322"/>
      <c r="H8" s="322"/>
      <c r="I8" s="14"/>
      <c r="J8" s="15"/>
      <c r="K8" s="15"/>
    </row>
    <row r="9" spans="1:11" ht="12.75">
      <c r="A9" s="323" t="s">
        <v>879</v>
      </c>
      <c r="B9" s="323"/>
      <c r="C9" s="323"/>
      <c r="D9" s="323"/>
      <c r="E9" s="323"/>
      <c r="F9" s="323"/>
      <c r="G9" s="323"/>
      <c r="H9" s="323"/>
      <c r="I9" s="14"/>
      <c r="J9" s="15"/>
      <c r="K9" s="15"/>
    </row>
    <row r="10" ht="12" customHeight="1">
      <c r="I10" s="5"/>
    </row>
    <row r="11" spans="1:9" ht="53.25" customHeight="1">
      <c r="A11" s="200" t="s">
        <v>880</v>
      </c>
      <c r="B11" s="200" t="s">
        <v>4</v>
      </c>
      <c r="C11" s="201" t="s">
        <v>881</v>
      </c>
      <c r="D11" s="200" t="s">
        <v>882</v>
      </c>
      <c r="E11" s="200" t="s">
        <v>9</v>
      </c>
      <c r="F11" s="200" t="s">
        <v>10</v>
      </c>
      <c r="G11" s="200" t="s">
        <v>11</v>
      </c>
      <c r="H11" s="200" t="s">
        <v>883</v>
      </c>
      <c r="I11" s="5"/>
    </row>
    <row r="12" spans="1:9" ht="12.75" customHeight="1">
      <c r="A12" s="337" t="s">
        <v>884</v>
      </c>
      <c r="B12" s="338" t="s">
        <v>13</v>
      </c>
      <c r="C12" s="327"/>
      <c r="D12" s="300" t="s">
        <v>885</v>
      </c>
      <c r="E12" s="47" t="s">
        <v>46</v>
      </c>
      <c r="F12" s="48" t="s">
        <v>18</v>
      </c>
      <c r="G12" s="128" t="s">
        <v>45</v>
      </c>
      <c r="H12" s="26">
        <v>131.982516843762</v>
      </c>
      <c r="I12" s="43"/>
    </row>
    <row r="13" spans="1:9" ht="12.75" customHeight="1">
      <c r="A13" s="337"/>
      <c r="B13" s="338"/>
      <c r="C13" s="327"/>
      <c r="D13" s="300"/>
      <c r="E13" t="s">
        <v>886</v>
      </c>
      <c r="F13" s="128" t="s">
        <v>18</v>
      </c>
      <c r="G13" s="128" t="s">
        <v>887</v>
      </c>
      <c r="H13" s="26">
        <v>13.5390667333783</v>
      </c>
      <c r="I13" s="43"/>
    </row>
    <row r="14" spans="1:9" ht="12.75" customHeight="1">
      <c r="A14" s="337"/>
      <c r="B14" s="338"/>
      <c r="C14" s="327"/>
      <c r="D14" s="300"/>
      <c r="E14" s="51" t="s">
        <v>17</v>
      </c>
      <c r="F14" s="24" t="s">
        <v>18</v>
      </c>
      <c r="G14" s="24" t="s">
        <v>19</v>
      </c>
      <c r="H14" s="26">
        <v>912.660699045997</v>
      </c>
      <c r="I14" s="43"/>
    </row>
    <row r="15" spans="1:9" ht="12.75" customHeight="1">
      <c r="A15" s="337"/>
      <c r="B15" s="338"/>
      <c r="C15" s="327"/>
      <c r="D15" s="300"/>
      <c r="E15" s="51" t="s">
        <v>20</v>
      </c>
      <c r="F15" s="24" t="s">
        <v>18</v>
      </c>
      <c r="G15" s="24" t="s">
        <v>21</v>
      </c>
      <c r="H15" s="26">
        <v>331.687537080173</v>
      </c>
      <c r="I15" s="43"/>
    </row>
    <row r="16" spans="1:9" ht="12.75" customHeight="1">
      <c r="A16" s="337"/>
      <c r="B16" s="338"/>
      <c r="C16" s="327"/>
      <c r="D16" s="300"/>
      <c r="E16" s="51" t="s">
        <v>22</v>
      </c>
      <c r="F16" s="24" t="s">
        <v>18</v>
      </c>
      <c r="G16" s="24" t="s">
        <v>888</v>
      </c>
      <c r="H16" s="26">
        <v>392.71340234737</v>
      </c>
      <c r="I16" s="43"/>
    </row>
    <row r="17" spans="1:9" ht="12" customHeight="1">
      <c r="A17" s="337"/>
      <c r="B17" s="338"/>
      <c r="C17" s="327"/>
      <c r="D17" s="300"/>
      <c r="E17" s="51" t="s">
        <v>24</v>
      </c>
      <c r="F17" s="24" t="s">
        <v>18</v>
      </c>
      <c r="G17" s="24" t="s">
        <v>23</v>
      </c>
      <c r="H17" s="26">
        <v>370.245687420759</v>
      </c>
      <c r="I17" s="43"/>
    </row>
    <row r="18" spans="1:9" ht="12.75" customHeight="1">
      <c r="A18" s="337"/>
      <c r="B18" s="338"/>
      <c r="C18" s="327"/>
      <c r="D18" s="300"/>
      <c r="E18" s="51" t="s">
        <v>74</v>
      </c>
      <c r="F18" s="24" t="s">
        <v>18</v>
      </c>
      <c r="G18" s="24" t="s">
        <v>76</v>
      </c>
      <c r="H18" s="26">
        <v>726.972224774736</v>
      </c>
      <c r="I18" s="43"/>
    </row>
    <row r="19" spans="1:9" ht="12.75" customHeight="1">
      <c r="A19" s="337"/>
      <c r="B19" s="338"/>
      <c r="C19" s="327"/>
      <c r="D19" s="300"/>
      <c r="E19" s="51" t="s">
        <v>26</v>
      </c>
      <c r="F19" s="24" t="s">
        <v>18</v>
      </c>
      <c r="G19" s="24" t="s">
        <v>889</v>
      </c>
      <c r="H19" s="26">
        <v>287.811404587846</v>
      </c>
      <c r="I19" s="43"/>
    </row>
    <row r="20" spans="1:9" ht="12.75" customHeight="1">
      <c r="A20" s="337"/>
      <c r="B20" s="338"/>
      <c r="C20" s="327"/>
      <c r="D20" s="300"/>
      <c r="E20" s="51" t="s">
        <v>28</v>
      </c>
      <c r="F20" s="24" t="s">
        <v>18</v>
      </c>
      <c r="G20" s="24" t="s">
        <v>27</v>
      </c>
      <c r="H20" s="26">
        <v>467.696780672393</v>
      </c>
      <c r="I20" s="43"/>
    </row>
    <row r="21" spans="1:9" ht="12.75" customHeight="1">
      <c r="A21" s="337"/>
      <c r="B21" s="338"/>
      <c r="C21" s="327"/>
      <c r="D21" s="300"/>
      <c r="E21" s="51" t="s">
        <v>30</v>
      </c>
      <c r="F21" s="24" t="s">
        <v>18</v>
      </c>
      <c r="G21" s="24" t="s">
        <v>890</v>
      </c>
      <c r="H21" s="26">
        <v>303.721183013954</v>
      </c>
      <c r="I21" s="43"/>
    </row>
    <row r="22" spans="1:9" ht="12.75" customHeight="1">
      <c r="A22" s="337"/>
      <c r="B22" s="338"/>
      <c r="C22" s="327"/>
      <c r="D22" s="300"/>
      <c r="E22" s="51" t="s">
        <v>891</v>
      </c>
      <c r="F22" s="24" t="s">
        <v>18</v>
      </c>
      <c r="G22" s="24" t="s">
        <v>892</v>
      </c>
      <c r="H22" s="26">
        <v>50.9076644559691</v>
      </c>
      <c r="I22" s="43"/>
    </row>
    <row r="23" spans="1:9" ht="12.75" customHeight="1">
      <c r="A23" s="337"/>
      <c r="B23" s="338"/>
      <c r="C23" s="327"/>
      <c r="D23" s="300"/>
      <c r="E23" s="51" t="s">
        <v>32</v>
      </c>
      <c r="F23" s="24" t="s">
        <v>18</v>
      </c>
      <c r="G23" s="24" t="s">
        <v>893</v>
      </c>
      <c r="H23" s="26">
        <v>1020.61637941629</v>
      </c>
      <c r="I23" s="43"/>
    </row>
    <row r="24" spans="1:9" ht="12.75" customHeight="1">
      <c r="A24" s="337"/>
      <c r="B24" s="338"/>
      <c r="C24" s="327"/>
      <c r="D24" s="300"/>
      <c r="E24" s="23" t="s">
        <v>894</v>
      </c>
      <c r="F24" s="24" t="s">
        <v>18</v>
      </c>
      <c r="G24" s="24" t="s">
        <v>895</v>
      </c>
      <c r="H24" s="26">
        <v>223.401295846184</v>
      </c>
      <c r="I24" s="43"/>
    </row>
    <row r="25" spans="1:9" ht="12.75" customHeight="1">
      <c r="A25" s="337"/>
      <c r="B25" s="338"/>
      <c r="C25" s="327"/>
      <c r="D25" s="300"/>
      <c r="E25" s="51" t="s">
        <v>896</v>
      </c>
      <c r="F25" s="24" t="s">
        <v>18</v>
      </c>
      <c r="G25" s="24" t="s">
        <v>897</v>
      </c>
      <c r="H25" s="26">
        <v>258.008908592062</v>
      </c>
      <c r="I25" s="43"/>
    </row>
    <row r="26" spans="1:9" ht="12.75" customHeight="1">
      <c r="A26" s="337"/>
      <c r="B26" s="338"/>
      <c r="C26" s="327"/>
      <c r="D26" s="300"/>
      <c r="E26" s="51" t="s">
        <v>898</v>
      </c>
      <c r="F26" s="24" t="s">
        <v>18</v>
      </c>
      <c r="G26" s="24" t="s">
        <v>899</v>
      </c>
      <c r="H26" s="26">
        <v>60.4349107606195</v>
      </c>
      <c r="I26" s="43"/>
    </row>
    <row r="27" spans="1:9" ht="12.75" customHeight="1">
      <c r="A27" s="337"/>
      <c r="B27" s="338"/>
      <c r="C27" s="327"/>
      <c r="D27" s="300"/>
      <c r="E27" s="51" t="s">
        <v>34</v>
      </c>
      <c r="F27" s="24" t="s">
        <v>18</v>
      </c>
      <c r="G27" s="24" t="s">
        <v>31</v>
      </c>
      <c r="H27" s="26">
        <v>124.788983892657</v>
      </c>
      <c r="I27" s="43"/>
    </row>
    <row r="28" spans="1:9" ht="12.75" customHeight="1">
      <c r="A28" s="337"/>
      <c r="B28" s="338"/>
      <c r="C28" s="327"/>
      <c r="D28" s="300"/>
      <c r="E28" s="23" t="s">
        <v>900</v>
      </c>
      <c r="F28" s="25" t="s">
        <v>18</v>
      </c>
      <c r="G28" s="25" t="s">
        <v>901</v>
      </c>
      <c r="H28" s="26">
        <v>0.0474631226175709</v>
      </c>
      <c r="I28" s="43"/>
    </row>
    <row r="29" spans="1:9" ht="12.75" customHeight="1">
      <c r="A29" s="337"/>
      <c r="B29" s="338"/>
      <c r="C29" s="327"/>
      <c r="D29" s="300"/>
      <c r="E29" s="51" t="s">
        <v>36</v>
      </c>
      <c r="F29" s="24" t="s">
        <v>18</v>
      </c>
      <c r="G29" s="24" t="s">
        <v>37</v>
      </c>
      <c r="H29" s="26">
        <v>243.642673610867</v>
      </c>
      <c r="I29" s="43"/>
    </row>
    <row r="30" spans="1:9" ht="12.75" customHeight="1">
      <c r="A30" s="337"/>
      <c r="B30" s="338"/>
      <c r="C30" s="327"/>
      <c r="D30" s="300"/>
      <c r="E30" s="51" t="s">
        <v>38</v>
      </c>
      <c r="F30" s="24" t="s">
        <v>18</v>
      </c>
      <c r="G30" s="24" t="s">
        <v>39</v>
      </c>
      <c r="H30" s="26">
        <v>518.425394776455</v>
      </c>
      <c r="I30" s="43"/>
    </row>
    <row r="31" spans="1:9" ht="12.75" customHeight="1">
      <c r="A31" s="337"/>
      <c r="B31" s="338"/>
      <c r="C31" s="327"/>
      <c r="D31" s="300"/>
      <c r="E31" s="51" t="s">
        <v>902</v>
      </c>
      <c r="F31" s="24" t="s">
        <v>18</v>
      </c>
      <c r="G31" s="24" t="s">
        <v>903</v>
      </c>
      <c r="H31" s="26">
        <v>43.679042805189</v>
      </c>
      <c r="I31" s="43"/>
    </row>
    <row r="32" spans="1:9" ht="12.75" customHeight="1">
      <c r="A32" s="337"/>
      <c r="B32" s="338"/>
      <c r="C32" s="327"/>
      <c r="D32" s="300"/>
      <c r="E32" s="51" t="s">
        <v>40</v>
      </c>
      <c r="F32" s="24" t="s">
        <v>18</v>
      </c>
      <c r="G32" s="24" t="s">
        <v>41</v>
      </c>
      <c r="H32" s="26">
        <v>246.959941219543</v>
      </c>
      <c r="I32" s="43"/>
    </row>
    <row r="33" spans="1:9" ht="12.75" customHeight="1">
      <c r="A33" s="337"/>
      <c r="B33" s="338"/>
      <c r="C33" s="327"/>
      <c r="D33" s="300"/>
      <c r="E33" s="51" t="s">
        <v>904</v>
      </c>
      <c r="F33" s="24" t="s">
        <v>18</v>
      </c>
      <c r="G33" s="24" t="s">
        <v>905</v>
      </c>
      <c r="H33" s="26">
        <v>128.017075384886</v>
      </c>
      <c r="I33" s="43"/>
    </row>
    <row r="34" spans="1:9" ht="12">
      <c r="A34" s="337"/>
      <c r="B34" s="338"/>
      <c r="C34" s="327"/>
      <c r="D34" s="300"/>
      <c r="E34" s="51" t="s">
        <v>906</v>
      </c>
      <c r="F34" s="24" t="s">
        <v>18</v>
      </c>
      <c r="G34" s="24" t="s">
        <v>907</v>
      </c>
      <c r="H34" s="26">
        <v>584.453720491812</v>
      </c>
      <c r="I34" s="43"/>
    </row>
    <row r="35" spans="1:9" ht="12">
      <c r="A35" s="337"/>
      <c r="B35" s="338"/>
      <c r="C35" s="327"/>
      <c r="D35" s="300"/>
      <c r="E35" s="23" t="s">
        <v>908</v>
      </c>
      <c r="F35" s="24" t="s">
        <v>18</v>
      </c>
      <c r="G35" s="25" t="s">
        <v>909</v>
      </c>
      <c r="H35" s="26">
        <v>0.0028898701622046704</v>
      </c>
      <c r="I35" s="43"/>
    </row>
    <row r="36" spans="1:9" ht="12">
      <c r="A36" s="337"/>
      <c r="B36" s="338"/>
      <c r="C36" s="327"/>
      <c r="D36" s="300"/>
      <c r="E36" s="23" t="s">
        <v>910</v>
      </c>
      <c r="F36" s="24" t="s">
        <v>18</v>
      </c>
      <c r="G36" s="25" t="s">
        <v>911</v>
      </c>
      <c r="H36" s="26">
        <v>1.2250597284781999</v>
      </c>
      <c r="I36" s="43"/>
    </row>
    <row r="37" spans="1:9" ht="12">
      <c r="A37" s="337"/>
      <c r="B37" s="338"/>
      <c r="C37" s="327"/>
      <c r="D37" s="300"/>
      <c r="E37" s="51" t="s">
        <v>42</v>
      </c>
      <c r="F37" s="24" t="s">
        <v>18</v>
      </c>
      <c r="G37" s="24" t="s">
        <v>43</v>
      </c>
      <c r="H37" s="26">
        <v>1066.43410545779</v>
      </c>
      <c r="I37" s="43"/>
    </row>
    <row r="38" spans="1:9" ht="12.75" customHeight="1">
      <c r="A38" s="337"/>
      <c r="B38" s="338"/>
      <c r="C38" s="327"/>
      <c r="D38" s="300"/>
      <c r="E38" s="51" t="s">
        <v>44</v>
      </c>
      <c r="F38" s="110" t="s">
        <v>18</v>
      </c>
      <c r="G38" s="24" t="s">
        <v>912</v>
      </c>
      <c r="H38" s="26">
        <v>270.761224699001</v>
      </c>
      <c r="I38" s="43"/>
    </row>
    <row r="39" spans="1:9" ht="12">
      <c r="A39" s="337"/>
      <c r="B39" s="338"/>
      <c r="C39" s="202"/>
      <c r="D39" s="57" t="s">
        <v>913</v>
      </c>
      <c r="E39" s="34"/>
      <c r="F39" s="34"/>
      <c r="G39" s="34"/>
      <c r="H39" s="35">
        <f>SUM(H12:H38)</f>
        <v>8780.837236650952</v>
      </c>
      <c r="I39" s="50"/>
    </row>
    <row r="40" spans="1:9" ht="12" customHeight="1">
      <c r="A40" s="337"/>
      <c r="B40" s="338"/>
      <c r="C40" s="339"/>
      <c r="D40" s="300" t="s">
        <v>97</v>
      </c>
      <c r="E40" s="51" t="s">
        <v>914</v>
      </c>
      <c r="F40" s="24" t="s">
        <v>18</v>
      </c>
      <c r="G40" s="24" t="s">
        <v>915</v>
      </c>
      <c r="H40" s="26">
        <v>2.04158534383503</v>
      </c>
      <c r="I40" s="43"/>
    </row>
    <row r="41" spans="1:9" ht="12" customHeight="1">
      <c r="A41" s="337"/>
      <c r="B41" s="338"/>
      <c r="C41" s="339"/>
      <c r="D41" s="300"/>
      <c r="E41" s="51" t="s">
        <v>99</v>
      </c>
      <c r="F41" s="24" t="s">
        <v>18</v>
      </c>
      <c r="G41" s="24" t="s">
        <v>100</v>
      </c>
      <c r="H41" s="26">
        <v>2091.06987378008</v>
      </c>
      <c r="I41" s="43"/>
    </row>
    <row r="42" spans="1:9" ht="12" customHeight="1">
      <c r="A42" s="337"/>
      <c r="B42" s="338"/>
      <c r="C42" s="339"/>
      <c r="D42" s="300"/>
      <c r="E42" s="51" t="s">
        <v>101</v>
      </c>
      <c r="F42" s="24" t="s">
        <v>18</v>
      </c>
      <c r="G42" s="24" t="s">
        <v>102</v>
      </c>
      <c r="H42" s="26">
        <v>0.0587049267608822</v>
      </c>
      <c r="I42" s="43"/>
    </row>
    <row r="43" spans="1:9" ht="12">
      <c r="A43" s="337"/>
      <c r="B43" s="338"/>
      <c r="C43" s="151"/>
      <c r="D43" s="203"/>
      <c r="E43" s="204"/>
      <c r="F43" s="204"/>
      <c r="G43" s="204"/>
      <c r="H43" s="205">
        <f>H40+H41+H42</f>
        <v>2093.170164050676</v>
      </c>
      <c r="I43" s="50"/>
    </row>
    <row r="44" spans="1:9" ht="13.5" customHeight="1">
      <c r="A44" s="337"/>
      <c r="B44" s="325" t="s">
        <v>154</v>
      </c>
      <c r="C44" s="326"/>
      <c r="D44" s="281" t="s">
        <v>240</v>
      </c>
      <c r="E44" s="68" t="s">
        <v>164</v>
      </c>
      <c r="F44" s="70" t="s">
        <v>160</v>
      </c>
      <c r="G44" s="70" t="s">
        <v>165</v>
      </c>
      <c r="H44" s="71">
        <v>117.539541292027</v>
      </c>
      <c r="I44" s="43"/>
    </row>
    <row r="45" spans="1:9" ht="12.75" customHeight="1">
      <c r="A45" s="337"/>
      <c r="B45" s="325"/>
      <c r="C45" s="326"/>
      <c r="D45" s="281"/>
      <c r="E45" s="47" t="s">
        <v>241</v>
      </c>
      <c r="F45" s="48" t="s">
        <v>160</v>
      </c>
      <c r="G45" s="48" t="s">
        <v>242</v>
      </c>
      <c r="H45" s="26">
        <v>158.378537662506</v>
      </c>
      <c r="I45" s="43"/>
    </row>
    <row r="46" spans="1:9" ht="13.5" customHeight="1">
      <c r="A46" s="337"/>
      <c r="B46" s="325"/>
      <c r="C46" s="151"/>
      <c r="D46" s="88" t="s">
        <v>916</v>
      </c>
      <c r="E46" s="91"/>
      <c r="F46" s="91"/>
      <c r="G46" s="91"/>
      <c r="H46" s="153">
        <f>SUM(H44:H45)</f>
        <v>275.91807895453303</v>
      </c>
      <c r="I46" s="5"/>
    </row>
    <row r="47" spans="1:9" ht="13.5" customHeight="1">
      <c r="A47" s="337"/>
      <c r="B47" s="325" t="s">
        <v>244</v>
      </c>
      <c r="C47" s="183"/>
      <c r="D47" s="208" t="s">
        <v>917</v>
      </c>
      <c r="E47" s="23" t="s">
        <v>626</v>
      </c>
      <c r="F47" s="24" t="s">
        <v>249</v>
      </c>
      <c r="G47" s="24" t="s">
        <v>627</v>
      </c>
      <c r="H47" s="26">
        <v>150.139725301879</v>
      </c>
      <c r="I47" s="5"/>
    </row>
    <row r="48" spans="1:9" ht="12">
      <c r="A48" s="337"/>
      <c r="B48" s="325"/>
      <c r="C48" s="151"/>
      <c r="D48" s="88" t="s">
        <v>918</v>
      </c>
      <c r="E48" s="91"/>
      <c r="F48" s="91"/>
      <c r="G48" s="91"/>
      <c r="H48" s="153">
        <f>H47</f>
        <v>150.139725301879</v>
      </c>
      <c r="I48" s="5"/>
    </row>
    <row r="49" spans="1:9" ht="13.5" customHeight="1">
      <c r="A49" s="337"/>
      <c r="B49" s="325"/>
      <c r="C49" s="326"/>
      <c r="D49" s="332" t="s">
        <v>919</v>
      </c>
      <c r="E49" s="66" t="s">
        <v>920</v>
      </c>
      <c r="F49" s="130" t="s">
        <v>249</v>
      </c>
      <c r="G49" s="130" t="s">
        <v>921</v>
      </c>
      <c r="H49" s="71">
        <v>111.592197466602</v>
      </c>
      <c r="I49" s="5"/>
    </row>
    <row r="50" spans="1:9" ht="12" customHeight="1">
      <c r="A50" s="337"/>
      <c r="B50" s="325"/>
      <c r="C50" s="326"/>
      <c r="D50" s="332"/>
      <c r="E50" s="51" t="s">
        <v>922</v>
      </c>
      <c r="F50" s="24" t="s">
        <v>249</v>
      </c>
      <c r="G50" s="24" t="s">
        <v>923</v>
      </c>
      <c r="H50" s="26">
        <v>686.210945670825</v>
      </c>
      <c r="I50" s="5"/>
    </row>
    <row r="51" spans="1:9" ht="12" customHeight="1">
      <c r="A51" s="337"/>
      <c r="B51" s="325"/>
      <c r="C51" s="326"/>
      <c r="D51" s="332"/>
      <c r="E51" s="206" t="s">
        <v>626</v>
      </c>
      <c r="F51" s="24" t="s">
        <v>249</v>
      </c>
      <c r="G51" s="24" t="s">
        <v>627</v>
      </c>
      <c r="H51" s="26">
        <v>281.963807664628</v>
      </c>
      <c r="I51" s="5"/>
    </row>
    <row r="52" spans="1:9" ht="12" customHeight="1">
      <c r="A52" s="337"/>
      <c r="B52" s="325"/>
      <c r="C52" s="326"/>
      <c r="D52" s="332"/>
      <c r="E52" s="51" t="s">
        <v>312</v>
      </c>
      <c r="F52" s="24" t="s">
        <v>249</v>
      </c>
      <c r="G52" s="24" t="s">
        <v>313</v>
      </c>
      <c r="H52" s="26">
        <v>252.175808040018</v>
      </c>
      <c r="I52" s="5"/>
    </row>
    <row r="53" spans="1:9" ht="12" customHeight="1">
      <c r="A53" s="337"/>
      <c r="B53" s="325"/>
      <c r="C53" s="326"/>
      <c r="D53" s="332"/>
      <c r="E53" s="51" t="s">
        <v>924</v>
      </c>
      <c r="F53" s="24" t="s">
        <v>249</v>
      </c>
      <c r="G53" s="24" t="s">
        <v>925</v>
      </c>
      <c r="H53" s="26">
        <v>5.1042605683831</v>
      </c>
      <c r="I53" s="5"/>
    </row>
    <row r="54" spans="1:9" ht="12" customHeight="1">
      <c r="A54" s="337"/>
      <c r="B54" s="325"/>
      <c r="C54" s="326"/>
      <c r="D54" s="332"/>
      <c r="E54" s="51" t="s">
        <v>611</v>
      </c>
      <c r="F54" s="24" t="s">
        <v>249</v>
      </c>
      <c r="G54" s="24" t="s">
        <v>612</v>
      </c>
      <c r="H54" s="26">
        <v>234.975680307686</v>
      </c>
      <c r="I54" s="5"/>
    </row>
    <row r="55" spans="1:9" ht="12" customHeight="1">
      <c r="A55" s="337"/>
      <c r="B55" s="325"/>
      <c r="C55" s="326"/>
      <c r="D55" s="332"/>
      <c r="E55" s="51" t="s">
        <v>926</v>
      </c>
      <c r="F55" s="24" t="s">
        <v>249</v>
      </c>
      <c r="G55" s="24" t="s">
        <v>927</v>
      </c>
      <c r="H55" s="26">
        <v>62.2313083554978</v>
      </c>
      <c r="I55" s="5"/>
    </row>
    <row r="56" spans="1:9" ht="12" customHeight="1">
      <c r="A56" s="337"/>
      <c r="B56" s="325"/>
      <c r="C56" s="326"/>
      <c r="D56" s="332"/>
      <c r="E56" s="51" t="s">
        <v>928</v>
      </c>
      <c r="F56" s="24" t="s">
        <v>249</v>
      </c>
      <c r="G56" s="24" t="s">
        <v>929</v>
      </c>
      <c r="H56" s="26">
        <v>78.8552475617318</v>
      </c>
      <c r="I56" s="5"/>
    </row>
    <row r="57" spans="1:9" ht="12" customHeight="1">
      <c r="A57" s="337"/>
      <c r="B57" s="325"/>
      <c r="C57" s="326"/>
      <c r="D57" s="332"/>
      <c r="E57" s="51" t="s">
        <v>930</v>
      </c>
      <c r="F57" s="24" t="s">
        <v>249</v>
      </c>
      <c r="G57" s="24" t="s">
        <v>931</v>
      </c>
      <c r="H57" s="26">
        <v>337.138030134453</v>
      </c>
      <c r="I57" s="5"/>
    </row>
    <row r="58" spans="1:9" ht="12" customHeight="1">
      <c r="A58" s="337"/>
      <c r="B58" s="325"/>
      <c r="C58" s="326"/>
      <c r="D58" s="332"/>
      <c r="E58" s="51" t="s">
        <v>332</v>
      </c>
      <c r="F58" s="24" t="s">
        <v>249</v>
      </c>
      <c r="G58" s="24" t="s">
        <v>333</v>
      </c>
      <c r="H58" s="26">
        <v>0.58072660992962</v>
      </c>
      <c r="I58" s="5"/>
    </row>
    <row r="59" spans="1:9" ht="12" customHeight="1">
      <c r="A59" s="337"/>
      <c r="B59" s="325"/>
      <c r="C59" s="326"/>
      <c r="D59" s="332"/>
      <c r="E59" s="51" t="s">
        <v>334</v>
      </c>
      <c r="F59" s="24" t="s">
        <v>249</v>
      </c>
      <c r="G59" s="24" t="s">
        <v>335</v>
      </c>
      <c r="H59" s="26">
        <v>0.0195544698953941</v>
      </c>
      <c r="I59" s="5"/>
    </row>
    <row r="60" spans="1:9" ht="12" customHeight="1">
      <c r="A60" s="337"/>
      <c r="B60" s="325"/>
      <c r="C60" s="326"/>
      <c r="D60" s="332"/>
      <c r="E60" s="51" t="s">
        <v>316</v>
      </c>
      <c r="F60" s="24" t="s">
        <v>249</v>
      </c>
      <c r="G60" s="24" t="s">
        <v>317</v>
      </c>
      <c r="H60" s="26">
        <v>337.965901432816</v>
      </c>
      <c r="I60" s="5"/>
    </row>
    <row r="61" spans="1:9" ht="12" customHeight="1">
      <c r="A61" s="337"/>
      <c r="B61" s="325"/>
      <c r="C61" s="326"/>
      <c r="D61" s="332"/>
      <c r="E61" s="51" t="s">
        <v>613</v>
      </c>
      <c r="F61" s="24" t="s">
        <v>446</v>
      </c>
      <c r="G61" s="24" t="s">
        <v>614</v>
      </c>
      <c r="H61" s="26">
        <v>307.806418547828</v>
      </c>
      <c r="I61" s="5"/>
    </row>
    <row r="62" spans="1:9" ht="12" customHeight="1">
      <c r="A62" s="337"/>
      <c r="B62" s="325"/>
      <c r="C62" s="326"/>
      <c r="D62" s="332"/>
      <c r="E62" s="51" t="s">
        <v>629</v>
      </c>
      <c r="F62" s="24" t="s">
        <v>249</v>
      </c>
      <c r="G62" s="24" t="s">
        <v>630</v>
      </c>
      <c r="H62" s="26">
        <v>5.73338729263083</v>
      </c>
      <c r="I62" s="5"/>
    </row>
    <row r="63" spans="1:9" ht="12" customHeight="1">
      <c r="A63" s="337"/>
      <c r="B63" s="325"/>
      <c r="C63" s="326"/>
      <c r="D63" s="332"/>
      <c r="E63" s="51" t="s">
        <v>320</v>
      </c>
      <c r="F63" s="24" t="s">
        <v>249</v>
      </c>
      <c r="G63" s="24" t="s">
        <v>321</v>
      </c>
      <c r="H63" s="26">
        <v>1464.30435127728</v>
      </c>
      <c r="I63" s="5"/>
    </row>
    <row r="64" spans="1:9" ht="12" customHeight="1">
      <c r="A64" s="337"/>
      <c r="B64" s="325"/>
      <c r="C64" s="326"/>
      <c r="D64" s="332"/>
      <c r="E64" s="47" t="s">
        <v>932</v>
      </c>
      <c r="F64" s="48" t="s">
        <v>249</v>
      </c>
      <c r="G64" s="48" t="s">
        <v>933</v>
      </c>
      <c r="H64" s="26">
        <v>87.5332636699233</v>
      </c>
      <c r="I64" s="5"/>
    </row>
    <row r="65" spans="1:9" ht="12" customHeight="1">
      <c r="A65" s="337"/>
      <c r="B65" s="325"/>
      <c r="C65" s="326"/>
      <c r="D65" s="332"/>
      <c r="E65" s="47" t="s">
        <v>323</v>
      </c>
      <c r="F65" s="48" t="s">
        <v>249</v>
      </c>
      <c r="G65" s="48" t="s">
        <v>324</v>
      </c>
      <c r="H65" s="26">
        <v>402.84443477374</v>
      </c>
      <c r="I65" s="5"/>
    </row>
    <row r="66" spans="1:9" ht="12" customHeight="1">
      <c r="A66" s="337"/>
      <c r="B66" s="325"/>
      <c r="C66" s="326"/>
      <c r="D66" s="332"/>
      <c r="E66" s="47" t="s">
        <v>934</v>
      </c>
      <c r="F66" s="48" t="s">
        <v>249</v>
      </c>
      <c r="G66" s="48" t="s">
        <v>935</v>
      </c>
      <c r="H66" s="26">
        <v>227.593373973062</v>
      </c>
      <c r="I66" s="5"/>
    </row>
    <row r="67" spans="1:9" ht="12" customHeight="1">
      <c r="A67" s="337"/>
      <c r="B67" s="325"/>
      <c r="C67" s="326"/>
      <c r="D67" s="332"/>
      <c r="E67" s="47" t="s">
        <v>622</v>
      </c>
      <c r="F67" s="48" t="s">
        <v>446</v>
      </c>
      <c r="G67" s="48" t="s">
        <v>623</v>
      </c>
      <c r="H67" s="26">
        <v>384.293597446363</v>
      </c>
      <c r="I67" s="5"/>
    </row>
    <row r="68" spans="1:9" ht="12" customHeight="1">
      <c r="A68" s="337"/>
      <c r="B68" s="325"/>
      <c r="C68" s="62"/>
      <c r="D68" s="31" t="s">
        <v>936</v>
      </c>
      <c r="E68" s="34"/>
      <c r="F68" s="34"/>
      <c r="G68" s="34"/>
      <c r="H68" s="35">
        <f>SUM(H49:H67)</f>
        <v>5268.922295263292</v>
      </c>
      <c r="I68" s="50"/>
    </row>
    <row r="69" spans="1:9" ht="12">
      <c r="A69" s="337"/>
      <c r="B69" s="325" t="s">
        <v>244</v>
      </c>
      <c r="C69" s="121"/>
      <c r="D69" s="269" t="s">
        <v>346</v>
      </c>
      <c r="E69" s="51" t="s">
        <v>349</v>
      </c>
      <c r="F69" s="110" t="s">
        <v>249</v>
      </c>
      <c r="G69" s="24" t="s">
        <v>350</v>
      </c>
      <c r="H69" s="111">
        <v>449.907050815248</v>
      </c>
      <c r="I69" s="5"/>
    </row>
    <row r="70" spans="1:9" ht="12">
      <c r="A70" s="337"/>
      <c r="B70" s="325"/>
      <c r="C70" s="97"/>
      <c r="D70" s="269"/>
      <c r="E70" s="51" t="s">
        <v>353</v>
      </c>
      <c r="F70" s="110" t="s">
        <v>249</v>
      </c>
      <c r="G70" s="24" t="s">
        <v>354</v>
      </c>
      <c r="H70" s="111">
        <v>329.14561125484</v>
      </c>
      <c r="I70" s="5"/>
    </row>
    <row r="71" spans="1:9" ht="12">
      <c r="A71" s="337"/>
      <c r="B71" s="325"/>
      <c r="C71" s="97"/>
      <c r="D71" s="269"/>
      <c r="E71" s="51" t="s">
        <v>355</v>
      </c>
      <c r="F71" s="110" t="s">
        <v>249</v>
      </c>
      <c r="G71" s="24" t="s">
        <v>356</v>
      </c>
      <c r="H71" s="111">
        <v>188.13004299199</v>
      </c>
      <c r="I71" s="5"/>
    </row>
    <row r="72" spans="1:9" ht="12">
      <c r="A72" s="337"/>
      <c r="B72" s="325"/>
      <c r="C72" s="97"/>
      <c r="D72" s="269"/>
      <c r="E72" s="51" t="s">
        <v>357</v>
      </c>
      <c r="F72" s="110" t="s">
        <v>249</v>
      </c>
      <c r="G72" s="24" t="s">
        <v>358</v>
      </c>
      <c r="H72" s="111">
        <v>35.2194161804048</v>
      </c>
      <c r="I72" s="5"/>
    </row>
    <row r="73" spans="1:9" ht="12">
      <c r="A73" s="337"/>
      <c r="B73" s="325"/>
      <c r="C73" s="97"/>
      <c r="D73" s="269"/>
      <c r="E73" s="51" t="s">
        <v>937</v>
      </c>
      <c r="F73" s="110" t="s">
        <v>249</v>
      </c>
      <c r="G73" s="24" t="s">
        <v>938</v>
      </c>
      <c r="H73" s="111">
        <v>0.33027421663272105</v>
      </c>
      <c r="I73" s="5"/>
    </row>
    <row r="74" spans="1:9" ht="12">
      <c r="A74" s="337"/>
      <c r="B74" s="325"/>
      <c r="C74" s="97"/>
      <c r="D74" s="269"/>
      <c r="E74" s="51" t="s">
        <v>939</v>
      </c>
      <c r="F74" s="110" t="s">
        <v>249</v>
      </c>
      <c r="G74" s="24" t="s">
        <v>940</v>
      </c>
      <c r="H74" s="111">
        <v>0.459578826111864</v>
      </c>
      <c r="I74" s="5"/>
    </row>
    <row r="75" spans="1:9" ht="12">
      <c r="A75" s="337"/>
      <c r="B75" s="325"/>
      <c r="C75" s="97"/>
      <c r="D75" s="269"/>
      <c r="E75" s="51" t="s">
        <v>244</v>
      </c>
      <c r="F75" s="110" t="s">
        <v>249</v>
      </c>
      <c r="G75" s="24" t="s">
        <v>359</v>
      </c>
      <c r="H75" s="111">
        <v>753.402643838428</v>
      </c>
      <c r="I75" s="5"/>
    </row>
    <row r="76" spans="1:9" ht="12">
      <c r="A76" s="337"/>
      <c r="B76" s="325"/>
      <c r="C76" s="97"/>
      <c r="D76" s="269"/>
      <c r="E76" s="51" t="s">
        <v>941</v>
      </c>
      <c r="F76" s="110" t="s">
        <v>249</v>
      </c>
      <c r="G76" s="24" t="s">
        <v>942</v>
      </c>
      <c r="H76" s="111">
        <v>0.324444136591133</v>
      </c>
      <c r="I76" s="5"/>
    </row>
    <row r="77" spans="1:9" ht="12">
      <c r="A77" s="337"/>
      <c r="B77" s="325"/>
      <c r="C77" s="97"/>
      <c r="D77" s="269"/>
      <c r="E77" s="51" t="s">
        <v>943</v>
      </c>
      <c r="F77" s="110" t="s">
        <v>249</v>
      </c>
      <c r="G77" s="24" t="s">
        <v>944</v>
      </c>
      <c r="H77" s="111">
        <v>1236.2106469492</v>
      </c>
      <c r="I77" s="5"/>
    </row>
    <row r="78" spans="1:9" ht="12">
      <c r="A78" s="337"/>
      <c r="B78" s="325"/>
      <c r="C78" s="97"/>
      <c r="D78" s="269"/>
      <c r="E78" s="51" t="s">
        <v>945</v>
      </c>
      <c r="F78" s="110" t="s">
        <v>249</v>
      </c>
      <c r="G78" s="24" t="s">
        <v>946</v>
      </c>
      <c r="H78" s="111">
        <v>17.0803369077462</v>
      </c>
      <c r="I78" s="5"/>
    </row>
    <row r="79" spans="1:9" ht="12">
      <c r="A79" s="337"/>
      <c r="B79" s="325"/>
      <c r="C79" s="97"/>
      <c r="D79" s="269"/>
      <c r="E79" s="51" t="s">
        <v>362</v>
      </c>
      <c r="F79" s="110" t="s">
        <v>249</v>
      </c>
      <c r="G79" s="24" t="s">
        <v>363</v>
      </c>
      <c r="H79" s="111">
        <v>504.642025150208</v>
      </c>
      <c r="I79" s="5"/>
    </row>
    <row r="80" spans="1:9" ht="12">
      <c r="A80" s="337"/>
      <c r="B80" s="325"/>
      <c r="C80" s="97"/>
      <c r="D80" s="269"/>
      <c r="E80" s="51" t="s">
        <v>947</v>
      </c>
      <c r="F80" s="110" t="s">
        <v>249</v>
      </c>
      <c r="G80" s="24" t="s">
        <v>948</v>
      </c>
      <c r="H80" s="111">
        <v>81.0219358655111</v>
      </c>
      <c r="I80" s="5"/>
    </row>
    <row r="81" spans="1:9" ht="12">
      <c r="A81" s="337"/>
      <c r="B81" s="325"/>
      <c r="C81" s="97"/>
      <c r="D81" s="269"/>
      <c r="E81" s="51" t="s">
        <v>949</v>
      </c>
      <c r="F81" s="110" t="s">
        <v>249</v>
      </c>
      <c r="G81" s="24" t="s">
        <v>950</v>
      </c>
      <c r="H81" s="111">
        <v>161.051889452338</v>
      </c>
      <c r="I81" s="5"/>
    </row>
    <row r="82" spans="1:9" ht="12">
      <c r="A82" s="337"/>
      <c r="B82" s="325"/>
      <c r="C82" s="207"/>
      <c r="D82" s="269"/>
      <c r="E82" s="51" t="s">
        <v>364</v>
      </c>
      <c r="F82" s="110" t="s">
        <v>249</v>
      </c>
      <c r="G82" s="24" t="s">
        <v>365</v>
      </c>
      <c r="H82" s="111">
        <v>505.287738703326</v>
      </c>
      <c r="I82" s="5"/>
    </row>
    <row r="83" spans="1:9" ht="12">
      <c r="A83" s="337"/>
      <c r="B83" s="325"/>
      <c r="C83" s="98"/>
      <c r="D83" s="269"/>
      <c r="E83" s="51" t="s">
        <v>366</v>
      </c>
      <c r="F83" s="110" t="s">
        <v>249</v>
      </c>
      <c r="G83" s="24" t="s">
        <v>367</v>
      </c>
      <c r="H83" s="111">
        <v>230.848456967346</v>
      </c>
      <c r="I83" s="5"/>
    </row>
    <row r="84" spans="1:9" ht="12">
      <c r="A84" s="337"/>
      <c r="B84" s="325"/>
      <c r="C84" s="202"/>
      <c r="D84" s="57" t="s">
        <v>951</v>
      </c>
      <c r="E84" s="60"/>
      <c r="F84" s="60"/>
      <c r="G84" s="60"/>
      <c r="H84" s="35">
        <f>SUM(H69:H83)</f>
        <v>4493.062092255923</v>
      </c>
      <c r="I84" s="5"/>
    </row>
    <row r="85" spans="1:9" ht="13.5" customHeight="1">
      <c r="A85" s="337"/>
      <c r="B85" s="325"/>
      <c r="C85" s="183"/>
      <c r="D85" s="208" t="s">
        <v>246</v>
      </c>
      <c r="E85" s="23" t="s">
        <v>248</v>
      </c>
      <c r="F85" s="137" t="s">
        <v>249</v>
      </c>
      <c r="G85" s="25" t="s">
        <v>250</v>
      </c>
      <c r="H85" s="26">
        <v>512.55694024918</v>
      </c>
      <c r="I85" s="5"/>
    </row>
    <row r="86" spans="1:9" ht="12">
      <c r="A86" s="337"/>
      <c r="B86" s="325"/>
      <c r="C86" s="151"/>
      <c r="D86" s="88" t="s">
        <v>952</v>
      </c>
      <c r="E86" s="91"/>
      <c r="F86" s="91"/>
      <c r="G86" s="91"/>
      <c r="H86" s="35">
        <f>H85</f>
        <v>512.55694024918</v>
      </c>
      <c r="I86" s="5"/>
    </row>
    <row r="87" spans="1:9" ht="13.5" customHeight="1">
      <c r="A87" s="337"/>
      <c r="B87" s="333" t="s">
        <v>490</v>
      </c>
      <c r="C87" s="334"/>
      <c r="D87" s="330" t="s">
        <v>953</v>
      </c>
      <c r="E87" s="166" t="s">
        <v>954</v>
      </c>
      <c r="F87" s="209" t="s">
        <v>446</v>
      </c>
      <c r="G87" s="167" t="s">
        <v>955</v>
      </c>
      <c r="H87" s="168">
        <v>147.468682631735</v>
      </c>
      <c r="I87" s="5"/>
    </row>
    <row r="88" spans="1:9" ht="12">
      <c r="A88" s="337"/>
      <c r="B88" s="333"/>
      <c r="C88" s="334"/>
      <c r="D88" s="330"/>
      <c r="E88" s="51" t="s">
        <v>956</v>
      </c>
      <c r="F88" s="110" t="s">
        <v>446</v>
      </c>
      <c r="G88" s="24" t="s">
        <v>957</v>
      </c>
      <c r="H88" s="26">
        <v>73.2187261713945</v>
      </c>
      <c r="I88" s="5"/>
    </row>
    <row r="89" spans="1:9" ht="12">
      <c r="A89" s="337"/>
      <c r="B89" s="333"/>
      <c r="C89" s="334"/>
      <c r="D89" s="330"/>
      <c r="E89" s="51" t="s">
        <v>566</v>
      </c>
      <c r="F89" s="110" t="s">
        <v>446</v>
      </c>
      <c r="G89" s="24" t="s">
        <v>567</v>
      </c>
      <c r="H89" s="26">
        <v>61.8984006696533</v>
      </c>
      <c r="I89" s="5"/>
    </row>
    <row r="90" spans="1:9" ht="12">
      <c r="A90" s="337"/>
      <c r="B90" s="333"/>
      <c r="C90" s="334"/>
      <c r="D90" s="330"/>
      <c r="E90" s="51" t="s">
        <v>958</v>
      </c>
      <c r="F90" s="110" t="s">
        <v>446</v>
      </c>
      <c r="G90" s="24" t="s">
        <v>959</v>
      </c>
      <c r="H90" s="26">
        <v>125.176533184021</v>
      </c>
      <c r="I90" s="5"/>
    </row>
    <row r="91" spans="1:9" ht="12">
      <c r="A91" s="337"/>
      <c r="B91" s="333"/>
      <c r="C91" s="334"/>
      <c r="D91" s="330"/>
      <c r="E91" s="51" t="s">
        <v>576</v>
      </c>
      <c r="F91" s="110" t="s">
        <v>446</v>
      </c>
      <c r="G91" s="24" t="s">
        <v>577</v>
      </c>
      <c r="H91" s="26">
        <v>127.311890865661</v>
      </c>
      <c r="I91" s="5"/>
    </row>
    <row r="92" spans="1:9" ht="12">
      <c r="A92" s="337"/>
      <c r="B92" s="333"/>
      <c r="C92" s="334"/>
      <c r="D92" s="330"/>
      <c r="E92" s="51" t="s">
        <v>960</v>
      </c>
      <c r="F92" s="110" t="s">
        <v>446</v>
      </c>
      <c r="G92" s="24" t="s">
        <v>961</v>
      </c>
      <c r="H92" s="26">
        <v>159.375940068456</v>
      </c>
      <c r="I92" s="5"/>
    </row>
    <row r="93" spans="1:9" ht="12">
      <c r="A93" s="337"/>
      <c r="B93" s="333"/>
      <c r="C93" s="62"/>
      <c r="D93" s="31" t="s">
        <v>962</v>
      </c>
      <c r="E93" s="34"/>
      <c r="F93" s="34"/>
      <c r="G93" s="34"/>
      <c r="H93" s="35">
        <f>SUM(H87:H92)</f>
        <v>694.4501735909207</v>
      </c>
      <c r="I93" s="5"/>
    </row>
    <row r="94" spans="1:8" s="27" customFormat="1" ht="12" customHeight="1">
      <c r="A94" s="337"/>
      <c r="B94" s="333"/>
      <c r="C94" s="335"/>
      <c r="D94" s="336" t="s">
        <v>963</v>
      </c>
      <c r="E94" s="206" t="s">
        <v>964</v>
      </c>
      <c r="F94" s="24" t="s">
        <v>446</v>
      </c>
      <c r="G94" s="24" t="s">
        <v>965</v>
      </c>
      <c r="H94" s="26">
        <v>111.300660625277</v>
      </c>
    </row>
    <row r="95" spans="1:8" s="27" customFormat="1" ht="12">
      <c r="A95" s="337"/>
      <c r="B95" s="333"/>
      <c r="C95" s="335"/>
      <c r="D95" s="336"/>
      <c r="E95" s="51" t="s">
        <v>530</v>
      </c>
      <c r="F95" s="110" t="s">
        <v>446</v>
      </c>
      <c r="G95" s="24" t="s">
        <v>531</v>
      </c>
      <c r="H95" s="26">
        <v>186.36117878822</v>
      </c>
    </row>
    <row r="96" spans="1:8" s="27" customFormat="1" ht="12">
      <c r="A96" s="337"/>
      <c r="B96" s="333"/>
      <c r="C96" s="335"/>
      <c r="D96" s="336"/>
      <c r="E96" s="51" t="s">
        <v>634</v>
      </c>
      <c r="F96" s="110" t="s">
        <v>446</v>
      </c>
      <c r="G96" s="24" t="s">
        <v>635</v>
      </c>
      <c r="H96" s="26">
        <v>155.26626121112</v>
      </c>
    </row>
    <row r="97" spans="1:8" s="27" customFormat="1" ht="12">
      <c r="A97" s="337"/>
      <c r="B97" s="333"/>
      <c r="C97" s="335"/>
      <c r="D97" s="336"/>
      <c r="E97" s="51" t="s">
        <v>966</v>
      </c>
      <c r="F97" s="110" t="s">
        <v>446</v>
      </c>
      <c r="G97" s="24" t="s">
        <v>967</v>
      </c>
      <c r="H97" s="26">
        <v>17.8551133679965</v>
      </c>
    </row>
    <row r="98" spans="1:8" s="27" customFormat="1" ht="12">
      <c r="A98" s="337"/>
      <c r="B98" s="333"/>
      <c r="C98" s="335"/>
      <c r="D98" s="336"/>
      <c r="E98" s="51" t="s">
        <v>636</v>
      </c>
      <c r="F98" s="110" t="s">
        <v>446</v>
      </c>
      <c r="G98" s="24" t="s">
        <v>637</v>
      </c>
      <c r="H98" s="26">
        <v>147.634054557083</v>
      </c>
    </row>
    <row r="99" spans="1:8" s="27" customFormat="1" ht="12">
      <c r="A99" s="337"/>
      <c r="B99" s="333"/>
      <c r="C99" s="335"/>
      <c r="D99" s="336"/>
      <c r="E99" s="51" t="s">
        <v>638</v>
      </c>
      <c r="F99" s="110" t="s">
        <v>446</v>
      </c>
      <c r="G99" s="24" t="s">
        <v>968</v>
      </c>
      <c r="H99" s="26">
        <v>894.003254809304</v>
      </c>
    </row>
    <row r="100" spans="1:8" s="27" customFormat="1" ht="12">
      <c r="A100" s="337"/>
      <c r="B100" s="333"/>
      <c r="C100" s="335"/>
      <c r="D100" s="336"/>
      <c r="E100" s="51" t="s">
        <v>639</v>
      </c>
      <c r="F100" s="110" t="s">
        <v>446</v>
      </c>
      <c r="G100" s="24" t="s">
        <v>640</v>
      </c>
      <c r="H100" s="26">
        <v>724.985630341093</v>
      </c>
    </row>
    <row r="101" spans="1:8" s="27" customFormat="1" ht="12">
      <c r="A101" s="337"/>
      <c r="B101" s="333"/>
      <c r="C101" s="335"/>
      <c r="D101" s="336"/>
      <c r="E101" s="51" t="s">
        <v>514</v>
      </c>
      <c r="F101" s="110" t="s">
        <v>446</v>
      </c>
      <c r="G101" s="24" t="s">
        <v>515</v>
      </c>
      <c r="H101" s="26">
        <v>30.986856087276</v>
      </c>
    </row>
    <row r="102" spans="1:8" s="27" customFormat="1" ht="12">
      <c r="A102" s="337"/>
      <c r="B102" s="333"/>
      <c r="C102" s="335"/>
      <c r="D102" s="336"/>
      <c r="E102" s="51" t="s">
        <v>969</v>
      </c>
      <c r="F102" s="110" t="s">
        <v>446</v>
      </c>
      <c r="G102" s="24" t="s">
        <v>970</v>
      </c>
      <c r="H102" s="26">
        <v>265.590589743784</v>
      </c>
    </row>
    <row r="103" spans="1:8" s="27" customFormat="1" ht="12">
      <c r="A103" s="337"/>
      <c r="B103" s="333"/>
      <c r="C103" s="335"/>
      <c r="D103" s="336"/>
      <c r="E103" s="51" t="s">
        <v>641</v>
      </c>
      <c r="F103" s="110" t="s">
        <v>446</v>
      </c>
      <c r="G103" s="24" t="s">
        <v>642</v>
      </c>
      <c r="H103" s="26">
        <v>71.9684913976771</v>
      </c>
    </row>
    <row r="104" spans="1:8" s="27" customFormat="1" ht="12">
      <c r="A104" s="337"/>
      <c r="B104" s="333"/>
      <c r="C104" s="335"/>
      <c r="D104" s="336"/>
      <c r="E104" s="23" t="s">
        <v>643</v>
      </c>
      <c r="F104" s="110" t="s">
        <v>446</v>
      </c>
      <c r="G104" s="25" t="s">
        <v>644</v>
      </c>
      <c r="H104" s="26">
        <v>826.162077531767</v>
      </c>
    </row>
    <row r="105" spans="1:8" s="27" customFormat="1" ht="12">
      <c r="A105" s="337"/>
      <c r="B105" s="333"/>
      <c r="C105" s="335"/>
      <c r="D105" s="336"/>
      <c r="E105" s="51" t="s">
        <v>971</v>
      </c>
      <c r="F105" s="110" t="s">
        <v>446</v>
      </c>
      <c r="G105" s="24" t="s">
        <v>972</v>
      </c>
      <c r="H105" s="26">
        <v>338.392726523301</v>
      </c>
    </row>
    <row r="106" spans="1:8" s="27" customFormat="1" ht="12">
      <c r="A106" s="337"/>
      <c r="B106" s="333"/>
      <c r="C106" s="335"/>
      <c r="D106" s="336"/>
      <c r="E106" s="51" t="s">
        <v>645</v>
      </c>
      <c r="F106" s="110" t="s">
        <v>446</v>
      </c>
      <c r="G106" s="24" t="s">
        <v>646</v>
      </c>
      <c r="H106" s="26">
        <v>425.31715632657</v>
      </c>
    </row>
    <row r="107" spans="1:8" s="27" customFormat="1" ht="12">
      <c r="A107" s="337"/>
      <c r="B107" s="333"/>
      <c r="C107" s="335"/>
      <c r="D107" s="336"/>
      <c r="E107" s="51" t="s">
        <v>647</v>
      </c>
      <c r="F107" s="110" t="s">
        <v>446</v>
      </c>
      <c r="G107" s="24" t="s">
        <v>648</v>
      </c>
      <c r="H107" s="26">
        <v>113.720190140666</v>
      </c>
    </row>
    <row r="108" spans="1:8" s="27" customFormat="1" ht="12">
      <c r="A108" s="337"/>
      <c r="B108" s="333"/>
      <c r="C108" s="335"/>
      <c r="D108" s="336"/>
      <c r="E108" s="51" t="s">
        <v>649</v>
      </c>
      <c r="F108" s="110" t="s">
        <v>446</v>
      </c>
      <c r="G108" s="24" t="s">
        <v>650</v>
      </c>
      <c r="H108" s="26">
        <v>87.9711113463379</v>
      </c>
    </row>
    <row r="109" spans="1:8" s="27" customFormat="1" ht="12">
      <c r="A109" s="337"/>
      <c r="B109" s="333"/>
      <c r="C109" s="335"/>
      <c r="D109" s="336"/>
      <c r="E109" s="51" t="s">
        <v>670</v>
      </c>
      <c r="F109" s="110" t="s">
        <v>446</v>
      </c>
      <c r="G109" s="24" t="s">
        <v>671</v>
      </c>
      <c r="H109" s="26">
        <v>10.3020680449634</v>
      </c>
    </row>
    <row r="110" spans="1:8" s="27" customFormat="1" ht="12">
      <c r="A110" s="337"/>
      <c r="B110" s="333"/>
      <c r="C110" s="335"/>
      <c r="D110" s="336"/>
      <c r="E110" s="51" t="s">
        <v>651</v>
      </c>
      <c r="F110" s="110" t="s">
        <v>446</v>
      </c>
      <c r="G110" s="24" t="s">
        <v>652</v>
      </c>
      <c r="H110" s="26">
        <v>303.195475636415</v>
      </c>
    </row>
    <row r="111" spans="1:8" s="27" customFormat="1" ht="12">
      <c r="A111" s="337"/>
      <c r="B111" s="333"/>
      <c r="C111" s="335"/>
      <c r="D111" s="336"/>
      <c r="E111" s="51" t="s">
        <v>653</v>
      </c>
      <c r="F111" s="110" t="s">
        <v>446</v>
      </c>
      <c r="G111" s="24" t="s">
        <v>654</v>
      </c>
      <c r="H111" s="26">
        <v>133.279604484528</v>
      </c>
    </row>
    <row r="112" spans="1:8" s="27" customFormat="1" ht="12">
      <c r="A112" s="337"/>
      <c r="B112" s="333"/>
      <c r="C112" s="335"/>
      <c r="D112" s="336"/>
      <c r="E112" s="51" t="s">
        <v>523</v>
      </c>
      <c r="F112" s="110" t="s">
        <v>446</v>
      </c>
      <c r="G112" s="24" t="s">
        <v>524</v>
      </c>
      <c r="H112" s="26">
        <v>101.885947759756</v>
      </c>
    </row>
    <row r="113" spans="1:8" s="27" customFormat="1" ht="12">
      <c r="A113" s="337"/>
      <c r="B113" s="333"/>
      <c r="C113" s="335"/>
      <c r="D113" s="336"/>
      <c r="E113" s="51" t="s">
        <v>525</v>
      </c>
      <c r="F113" s="110" t="s">
        <v>446</v>
      </c>
      <c r="G113" s="24" t="s">
        <v>526</v>
      </c>
      <c r="H113" s="26">
        <v>188.905042461703</v>
      </c>
    </row>
    <row r="114" spans="1:8" s="27" customFormat="1" ht="12">
      <c r="A114" s="337"/>
      <c r="B114" s="333"/>
      <c r="C114" s="335"/>
      <c r="D114" s="336"/>
      <c r="E114" s="51" t="s">
        <v>973</v>
      </c>
      <c r="F114" s="110" t="s">
        <v>446</v>
      </c>
      <c r="G114" s="24" t="s">
        <v>974</v>
      </c>
      <c r="H114" s="26">
        <v>532.105522372155</v>
      </c>
    </row>
    <row r="115" spans="1:8" s="27" customFormat="1" ht="12">
      <c r="A115" s="337"/>
      <c r="B115" s="333"/>
      <c r="C115" s="335"/>
      <c r="D115" s="336"/>
      <c r="E115" s="51" t="s">
        <v>851</v>
      </c>
      <c r="F115" s="110" t="s">
        <v>446</v>
      </c>
      <c r="G115" s="24" t="s">
        <v>855</v>
      </c>
      <c r="H115" s="26">
        <v>212.325015714304</v>
      </c>
    </row>
    <row r="116" spans="1:8" s="27" customFormat="1" ht="12">
      <c r="A116" s="337"/>
      <c r="B116" s="333"/>
      <c r="C116" s="335"/>
      <c r="D116" s="336"/>
      <c r="E116" s="51" t="s">
        <v>508</v>
      </c>
      <c r="F116" s="110" t="s">
        <v>446</v>
      </c>
      <c r="G116" s="24" t="s">
        <v>509</v>
      </c>
      <c r="H116" s="26">
        <v>112.674011874053</v>
      </c>
    </row>
    <row r="117" spans="1:8" s="27" customFormat="1" ht="12">
      <c r="A117" s="337"/>
      <c r="B117" s="333"/>
      <c r="C117" s="335"/>
      <c r="D117" s="336"/>
      <c r="E117" s="51" t="s">
        <v>975</v>
      </c>
      <c r="F117" s="110" t="s">
        <v>446</v>
      </c>
      <c r="G117" s="24" t="s">
        <v>976</v>
      </c>
      <c r="H117" s="26">
        <v>297.650173692542</v>
      </c>
    </row>
    <row r="118" spans="1:8" s="27" customFormat="1" ht="12">
      <c r="A118" s="337"/>
      <c r="B118" s="333"/>
      <c r="C118" s="335"/>
      <c r="D118" s="336"/>
      <c r="E118" s="51" t="s">
        <v>655</v>
      </c>
      <c r="F118" s="110" t="s">
        <v>446</v>
      </c>
      <c r="G118" s="24" t="s">
        <v>656</v>
      </c>
      <c r="H118" s="26">
        <v>257.171138781037</v>
      </c>
    </row>
    <row r="119" spans="1:8" s="27" customFormat="1" ht="12">
      <c r="A119" s="337"/>
      <c r="B119" s="333"/>
      <c r="C119" s="335"/>
      <c r="D119" s="336"/>
      <c r="E119" s="51" t="s">
        <v>977</v>
      </c>
      <c r="F119" s="110" t="s">
        <v>446</v>
      </c>
      <c r="G119" s="24" t="s">
        <v>978</v>
      </c>
      <c r="H119" s="26">
        <v>232.190437433434</v>
      </c>
    </row>
    <row r="120" spans="1:8" s="27" customFormat="1" ht="12">
      <c r="A120" s="337"/>
      <c r="B120" s="333"/>
      <c r="C120" s="335"/>
      <c r="D120" s="336"/>
      <c r="E120" s="51" t="s">
        <v>490</v>
      </c>
      <c r="F120" s="110" t="s">
        <v>446</v>
      </c>
      <c r="G120" s="24" t="s">
        <v>510</v>
      </c>
      <c r="H120" s="26">
        <v>1068.90968208325</v>
      </c>
    </row>
    <row r="121" spans="1:8" s="27" customFormat="1" ht="12">
      <c r="A121" s="337"/>
      <c r="B121" s="333"/>
      <c r="C121" s="335"/>
      <c r="D121" s="336"/>
      <c r="E121" s="51" t="s">
        <v>979</v>
      </c>
      <c r="F121" s="110" t="s">
        <v>446</v>
      </c>
      <c r="G121" s="24" t="s">
        <v>857</v>
      </c>
      <c r="H121" s="26">
        <v>46.3998513055562</v>
      </c>
    </row>
    <row r="122" spans="1:8" s="27" customFormat="1" ht="12">
      <c r="A122" s="337"/>
      <c r="B122" s="333"/>
      <c r="C122" s="335"/>
      <c r="D122" s="336"/>
      <c r="E122" s="51" t="s">
        <v>557</v>
      </c>
      <c r="F122" s="110" t="s">
        <v>446</v>
      </c>
      <c r="G122" s="24" t="s">
        <v>558</v>
      </c>
      <c r="H122" s="26">
        <v>23.6964265320461</v>
      </c>
    </row>
    <row r="123" spans="1:8" s="27" customFormat="1" ht="12">
      <c r="A123" s="337"/>
      <c r="B123" s="333"/>
      <c r="C123" s="335"/>
      <c r="D123" s="336"/>
      <c r="E123" s="51" t="s">
        <v>657</v>
      </c>
      <c r="F123" s="110" t="s">
        <v>446</v>
      </c>
      <c r="G123" s="24" t="s">
        <v>658</v>
      </c>
      <c r="H123" s="26">
        <v>718.530066310863</v>
      </c>
    </row>
    <row r="124" spans="1:8" s="27" customFormat="1" ht="12">
      <c r="A124" s="337"/>
      <c r="B124" s="333"/>
      <c r="C124" s="335"/>
      <c r="D124" s="336"/>
      <c r="E124" s="51" t="s">
        <v>659</v>
      </c>
      <c r="F124" s="110" t="s">
        <v>446</v>
      </c>
      <c r="G124" s="24" t="s">
        <v>660</v>
      </c>
      <c r="H124" s="26">
        <v>317.738024958222</v>
      </c>
    </row>
    <row r="125" spans="1:8" s="27" customFormat="1" ht="12">
      <c r="A125" s="337"/>
      <c r="B125" s="333"/>
      <c r="C125" s="335"/>
      <c r="D125" s="336"/>
      <c r="E125" s="51" t="s">
        <v>852</v>
      </c>
      <c r="F125" s="110" t="s">
        <v>446</v>
      </c>
      <c r="G125" s="24" t="s">
        <v>980</v>
      </c>
      <c r="H125" s="26">
        <v>29.3182819020284</v>
      </c>
    </row>
    <row r="126" spans="1:10" s="27" customFormat="1" ht="12">
      <c r="A126" s="337"/>
      <c r="B126" s="333"/>
      <c r="C126" s="335"/>
      <c r="D126" s="336"/>
      <c r="E126" s="51" t="s">
        <v>661</v>
      </c>
      <c r="F126" s="110" t="s">
        <v>446</v>
      </c>
      <c r="G126" s="24" t="s">
        <v>662</v>
      </c>
      <c r="H126" s="26">
        <v>26.2395597751914</v>
      </c>
      <c r="J126" s="29"/>
    </row>
    <row r="127" spans="1:9" ht="12">
      <c r="A127" s="337"/>
      <c r="B127" s="333"/>
      <c r="C127" s="202"/>
      <c r="D127" s="210" t="s">
        <v>913</v>
      </c>
      <c r="E127" s="60"/>
      <c r="F127" s="60"/>
      <c r="G127" s="60"/>
      <c r="H127" s="211">
        <f>SUM(H94:H126)</f>
        <v>9010.031683919518</v>
      </c>
      <c r="I127" s="50"/>
    </row>
    <row r="128" spans="1:9" ht="13.5" customHeight="1">
      <c r="A128" s="337"/>
      <c r="B128" s="333" t="s">
        <v>786</v>
      </c>
      <c r="C128" s="326"/>
      <c r="D128" s="332" t="s">
        <v>963</v>
      </c>
      <c r="E128" s="51" t="s">
        <v>847</v>
      </c>
      <c r="F128" s="137" t="s">
        <v>213</v>
      </c>
      <c r="G128" s="25" t="s">
        <v>848</v>
      </c>
      <c r="H128" s="26">
        <v>14.3767480985274</v>
      </c>
      <c r="I128" s="5"/>
    </row>
    <row r="129" spans="1:9" ht="13.5" customHeight="1">
      <c r="A129" s="337"/>
      <c r="B129" s="333"/>
      <c r="C129" s="326"/>
      <c r="D129" s="332"/>
      <c r="E129" s="51" t="s">
        <v>860</v>
      </c>
      <c r="F129" s="137" t="s">
        <v>213</v>
      </c>
      <c r="G129" s="25" t="s">
        <v>663</v>
      </c>
      <c r="H129" s="26">
        <v>197.683833809109</v>
      </c>
      <c r="I129" s="5"/>
    </row>
    <row r="130" spans="1:9" ht="13.5" customHeight="1">
      <c r="A130" s="337"/>
      <c r="B130" s="333"/>
      <c r="C130" s="326"/>
      <c r="D130" s="332"/>
      <c r="E130" s="51" t="s">
        <v>861</v>
      </c>
      <c r="F130" s="137" t="s">
        <v>213</v>
      </c>
      <c r="G130" s="25" t="s">
        <v>862</v>
      </c>
      <c r="H130" s="26">
        <v>430.379805505846</v>
      </c>
      <c r="I130" s="5"/>
    </row>
    <row r="131" spans="1:9" ht="13.5" customHeight="1">
      <c r="A131" s="337"/>
      <c r="B131" s="333"/>
      <c r="C131" s="326"/>
      <c r="D131" s="332"/>
      <c r="E131" s="51" t="s">
        <v>872</v>
      </c>
      <c r="F131" s="137" t="s">
        <v>213</v>
      </c>
      <c r="G131" s="25" t="s">
        <v>873</v>
      </c>
      <c r="H131" s="26">
        <v>300.139009913019</v>
      </c>
      <c r="I131" s="5"/>
    </row>
    <row r="132" spans="1:9" ht="13.5" customHeight="1">
      <c r="A132" s="337"/>
      <c r="B132" s="333"/>
      <c r="C132" s="326"/>
      <c r="D132" s="332"/>
      <c r="E132" s="51" t="s">
        <v>849</v>
      </c>
      <c r="F132" s="137" t="s">
        <v>213</v>
      </c>
      <c r="G132" s="25" t="s">
        <v>850</v>
      </c>
      <c r="H132" s="26">
        <v>808.024920222389</v>
      </c>
      <c r="I132" s="5"/>
    </row>
    <row r="133" spans="1:9" ht="12">
      <c r="A133" s="337"/>
      <c r="B133" s="333"/>
      <c r="C133" s="326"/>
      <c r="D133" s="332"/>
      <c r="E133" s="51" t="s">
        <v>869</v>
      </c>
      <c r="F133" s="137" t="s">
        <v>213</v>
      </c>
      <c r="G133" s="25" t="s">
        <v>870</v>
      </c>
      <c r="H133" s="26">
        <v>1.60060862479071</v>
      </c>
      <c r="I133" s="5"/>
    </row>
    <row r="134" spans="1:9" ht="12">
      <c r="A134" s="337"/>
      <c r="B134" s="333"/>
      <c r="C134" s="212"/>
      <c r="D134" s="182" t="s">
        <v>981</v>
      </c>
      <c r="E134" s="164"/>
      <c r="F134" s="165"/>
      <c r="G134" s="165"/>
      <c r="H134" s="49">
        <f>SUM(H128:H133)</f>
        <v>1752.204926173681</v>
      </c>
      <c r="I134" s="5"/>
    </row>
    <row r="135" spans="1:9" ht="13.5" customHeight="1">
      <c r="A135" s="337"/>
      <c r="B135" s="325" t="s">
        <v>718</v>
      </c>
      <c r="C135" s="326"/>
      <c r="D135" s="281" t="s">
        <v>982</v>
      </c>
      <c r="E135" s="68" t="s">
        <v>722</v>
      </c>
      <c r="F135" s="70" t="s">
        <v>723</v>
      </c>
      <c r="G135" s="70" t="s">
        <v>724</v>
      </c>
      <c r="H135" s="71">
        <v>1357.23501915424</v>
      </c>
      <c r="I135" s="5"/>
    </row>
    <row r="136" spans="1:9" ht="12">
      <c r="A136" s="337"/>
      <c r="B136" s="325"/>
      <c r="C136" s="326"/>
      <c r="D136" s="281"/>
      <c r="E136" s="169" t="s">
        <v>726</v>
      </c>
      <c r="F136" s="170" t="s">
        <v>723</v>
      </c>
      <c r="G136" s="170" t="s">
        <v>727</v>
      </c>
      <c r="H136" s="213">
        <v>819.698124595914</v>
      </c>
      <c r="I136" s="5"/>
    </row>
    <row r="137" spans="1:9" ht="12">
      <c r="A137" s="337"/>
      <c r="B137" s="325"/>
      <c r="C137" s="212"/>
      <c r="D137" s="162" t="s">
        <v>983</v>
      </c>
      <c r="E137" s="164"/>
      <c r="F137" s="165"/>
      <c r="G137" s="165"/>
      <c r="H137" s="35">
        <f>SUM(H135:H136)</f>
        <v>2176.933143750154</v>
      </c>
      <c r="I137" s="5"/>
    </row>
    <row r="138" spans="1:9" ht="12">
      <c r="A138" s="337"/>
      <c r="B138" s="325"/>
      <c r="C138" s="52"/>
      <c r="D138" s="78" t="s">
        <v>984</v>
      </c>
      <c r="E138" s="47" t="s">
        <v>801</v>
      </c>
      <c r="F138" s="48" t="s">
        <v>723</v>
      </c>
      <c r="G138" s="48" t="s">
        <v>802</v>
      </c>
      <c r="H138" s="26">
        <v>1115.20843738638</v>
      </c>
      <c r="I138" s="5"/>
    </row>
    <row r="139" spans="1:9" ht="12">
      <c r="A139" s="337"/>
      <c r="B139" s="325"/>
      <c r="C139" s="214"/>
      <c r="D139" s="177" t="s">
        <v>985</v>
      </c>
      <c r="E139" s="180"/>
      <c r="F139" s="181"/>
      <c r="G139" s="181"/>
      <c r="H139" s="35">
        <f>SUM(H138)</f>
        <v>1115.20843738638</v>
      </c>
      <c r="I139" s="5"/>
    </row>
    <row r="140" spans="1:9" s="27" customFormat="1" ht="13.5" customHeight="1">
      <c r="A140" s="337"/>
      <c r="B140" s="325" t="s">
        <v>986</v>
      </c>
      <c r="C140" s="331"/>
      <c r="D140" s="332" t="s">
        <v>987</v>
      </c>
      <c r="E140" s="255" t="s">
        <v>988</v>
      </c>
      <c r="F140" s="24" t="s">
        <v>213</v>
      </c>
      <c r="G140" s="25" t="s">
        <v>989</v>
      </c>
      <c r="H140" s="168">
        <v>1.224692398779</v>
      </c>
      <c r="I140" s="215"/>
    </row>
    <row r="141" spans="1:8" s="215" customFormat="1" ht="12">
      <c r="A141" s="337"/>
      <c r="B141" s="325"/>
      <c r="C141" s="331"/>
      <c r="D141" s="332"/>
      <c r="E141" s="256" t="s">
        <v>860</v>
      </c>
      <c r="F141" s="24" t="s">
        <v>213</v>
      </c>
      <c r="G141" s="25" t="s">
        <v>663</v>
      </c>
      <c r="H141" s="26">
        <v>375.537213046704</v>
      </c>
    </row>
    <row r="142" spans="1:8" s="215" customFormat="1" ht="12">
      <c r="A142" s="337"/>
      <c r="B142" s="325"/>
      <c r="C142" s="331"/>
      <c r="D142" s="332"/>
      <c r="E142" s="51" t="s">
        <v>861</v>
      </c>
      <c r="F142" s="24" t="s">
        <v>213</v>
      </c>
      <c r="G142" s="24" t="s">
        <v>862</v>
      </c>
      <c r="H142" s="26">
        <v>342.131920658942</v>
      </c>
    </row>
    <row r="143" spans="1:8" s="215" customFormat="1" ht="12">
      <c r="A143" s="337"/>
      <c r="B143" s="325"/>
      <c r="C143" s="331"/>
      <c r="D143" s="332"/>
      <c r="E143" s="51" t="s">
        <v>863</v>
      </c>
      <c r="F143" s="24" t="s">
        <v>213</v>
      </c>
      <c r="G143" s="24" t="s">
        <v>864</v>
      </c>
      <c r="H143" s="26">
        <v>632.406159724872</v>
      </c>
    </row>
    <row r="144" spans="1:8" s="215" customFormat="1" ht="12">
      <c r="A144" s="337"/>
      <c r="B144" s="325"/>
      <c r="C144" s="331"/>
      <c r="D144" s="332"/>
      <c r="E144" s="23" t="s">
        <v>865</v>
      </c>
      <c r="F144" s="24" t="s">
        <v>213</v>
      </c>
      <c r="G144" s="25" t="s">
        <v>866</v>
      </c>
      <c r="H144" s="26">
        <v>122.619500726016</v>
      </c>
    </row>
    <row r="145" spans="1:8" s="215" customFormat="1" ht="12">
      <c r="A145" s="337"/>
      <c r="B145" s="325"/>
      <c r="C145" s="331"/>
      <c r="D145" s="332"/>
      <c r="E145" s="257" t="s">
        <v>867</v>
      </c>
      <c r="F145" s="24" t="s">
        <v>213</v>
      </c>
      <c r="G145" s="24" t="s">
        <v>868</v>
      </c>
      <c r="H145" s="26">
        <v>120.758907324815</v>
      </c>
    </row>
    <row r="146" spans="1:8" s="215" customFormat="1" ht="12">
      <c r="A146" s="337"/>
      <c r="B146" s="325"/>
      <c r="C146" s="331"/>
      <c r="D146" s="332"/>
      <c r="E146" s="166" t="s">
        <v>869</v>
      </c>
      <c r="F146" s="167" t="s">
        <v>213</v>
      </c>
      <c r="G146" s="167" t="s">
        <v>870</v>
      </c>
      <c r="H146" s="26">
        <v>1851.50141548467</v>
      </c>
    </row>
    <row r="147" spans="1:9" ht="12">
      <c r="A147" s="337"/>
      <c r="B147" s="325"/>
      <c r="C147" s="214"/>
      <c r="D147" s="216" t="s">
        <v>990</v>
      </c>
      <c r="E147" s="164"/>
      <c r="F147" s="165"/>
      <c r="G147" s="165"/>
      <c r="H147" s="35">
        <f>SUM(H140:H146)</f>
        <v>3446.1798093647976</v>
      </c>
      <c r="I147" s="27"/>
    </row>
    <row r="148" spans="1:8" s="5" customFormat="1" ht="12.75">
      <c r="A148" s="217" t="s">
        <v>991</v>
      </c>
      <c r="B148" s="218"/>
      <c r="C148" s="219"/>
      <c r="D148" s="220"/>
      <c r="E148" s="221"/>
      <c r="F148" s="222"/>
      <c r="G148" s="222"/>
      <c r="H148" s="223">
        <f>H147+H139+H137+H134+H127+H93+H86+H84+H68+H48+H46+H43+H39</f>
        <v>39769.61470691188</v>
      </c>
    </row>
    <row r="149" spans="1:8" ht="12">
      <c r="A149" s="328" t="s">
        <v>992</v>
      </c>
      <c r="B149" s="325" t="s">
        <v>13</v>
      </c>
      <c r="C149" s="329"/>
      <c r="D149" s="269" t="s">
        <v>993</v>
      </c>
      <c r="E149" s="47" t="s">
        <v>994</v>
      </c>
      <c r="F149" s="48" t="s">
        <v>18</v>
      </c>
      <c r="G149" s="48" t="s">
        <v>995</v>
      </c>
      <c r="H149" s="26">
        <v>100.756407855013</v>
      </c>
    </row>
    <row r="150" spans="1:8" ht="12">
      <c r="A150" s="328"/>
      <c r="B150" s="325"/>
      <c r="C150" s="329"/>
      <c r="D150" s="269"/>
      <c r="E150" s="47" t="s">
        <v>996</v>
      </c>
      <c r="F150" s="48" t="s">
        <v>108</v>
      </c>
      <c r="G150" s="48" t="s">
        <v>997</v>
      </c>
      <c r="H150" s="26">
        <v>389.264224170807</v>
      </c>
    </row>
    <row r="151" spans="1:8" ht="12">
      <c r="A151" s="328"/>
      <c r="B151" s="325"/>
      <c r="C151" s="329"/>
      <c r="D151" s="269"/>
      <c r="E151" s="47" t="s">
        <v>998</v>
      </c>
      <c r="F151" s="48" t="s">
        <v>999</v>
      </c>
      <c r="G151" s="48" t="s">
        <v>1000</v>
      </c>
      <c r="H151" s="26">
        <v>455.548405083419</v>
      </c>
    </row>
    <row r="152" spans="1:8" ht="12">
      <c r="A152" s="328"/>
      <c r="B152" s="325"/>
      <c r="C152" s="329"/>
      <c r="D152" s="269"/>
      <c r="E152" s="47" t="s">
        <v>1001</v>
      </c>
      <c r="F152" s="48" t="s">
        <v>999</v>
      </c>
      <c r="G152" s="48" t="s">
        <v>33</v>
      </c>
      <c r="H152" s="26">
        <v>521.577897293925</v>
      </c>
    </row>
    <row r="153" spans="1:8" ht="12">
      <c r="A153" s="328"/>
      <c r="B153" s="325"/>
      <c r="C153" s="329"/>
      <c r="D153" s="269"/>
      <c r="E153" s="76" t="s">
        <v>1002</v>
      </c>
      <c r="F153" s="48" t="s">
        <v>108</v>
      </c>
      <c r="G153" s="73" t="s">
        <v>1003</v>
      </c>
      <c r="H153" s="26">
        <v>327.161868844642</v>
      </c>
    </row>
    <row r="154" spans="1:8" ht="12">
      <c r="A154" s="328"/>
      <c r="B154" s="325"/>
      <c r="C154" s="329"/>
      <c r="D154" s="269"/>
      <c r="E154" s="47" t="s">
        <v>1004</v>
      </c>
      <c r="F154" s="48" t="s">
        <v>108</v>
      </c>
      <c r="G154" s="48" t="s">
        <v>1005</v>
      </c>
      <c r="H154" s="26">
        <v>1020.20745551687</v>
      </c>
    </row>
    <row r="155" spans="1:8" ht="12">
      <c r="A155" s="328"/>
      <c r="B155" s="325"/>
      <c r="C155" s="329"/>
      <c r="D155" s="269"/>
      <c r="E155" s="47" t="s">
        <v>1006</v>
      </c>
      <c r="F155" s="48" t="s">
        <v>18</v>
      </c>
      <c r="G155" s="48" t="s">
        <v>1007</v>
      </c>
      <c r="H155" s="26">
        <v>79.3226181671342</v>
      </c>
    </row>
    <row r="156" spans="1:8" ht="12">
      <c r="A156" s="328"/>
      <c r="B156" s="325"/>
      <c r="C156" s="56"/>
      <c r="D156" s="57" t="s">
        <v>1008</v>
      </c>
      <c r="E156" s="60"/>
      <c r="F156" s="60"/>
      <c r="G156" s="60"/>
      <c r="H156" s="211">
        <f>SUM(H149:H155)</f>
        <v>2893.8388769318103</v>
      </c>
    </row>
    <row r="157" spans="1:8" ht="12">
      <c r="A157" s="328"/>
      <c r="B157" s="325" t="s">
        <v>104</v>
      </c>
      <c r="C157" s="52"/>
      <c r="D157" s="208" t="s">
        <v>127</v>
      </c>
      <c r="E157" s="51" t="s">
        <v>127</v>
      </c>
      <c r="F157" s="25" t="s">
        <v>108</v>
      </c>
      <c r="G157" s="24" t="s">
        <v>132</v>
      </c>
      <c r="H157" s="26">
        <v>350.69117005965</v>
      </c>
    </row>
    <row r="158" spans="1:8" ht="12">
      <c r="A158" s="328"/>
      <c r="B158" s="325"/>
      <c r="C158" s="60"/>
      <c r="D158" s="57" t="s">
        <v>1009</v>
      </c>
      <c r="E158" s="60"/>
      <c r="F158" s="60"/>
      <c r="G158" s="60"/>
      <c r="H158" s="211">
        <f>H157</f>
        <v>350.69117005965</v>
      </c>
    </row>
    <row r="159" spans="1:8" ht="12">
      <c r="A159" s="328"/>
      <c r="B159" s="325"/>
      <c r="C159" s="52"/>
      <c r="D159" s="208" t="s">
        <v>133</v>
      </c>
      <c r="E159" s="23" t="s">
        <v>133</v>
      </c>
      <c r="F159" s="25" t="s">
        <v>108</v>
      </c>
      <c r="G159" s="24" t="s">
        <v>132</v>
      </c>
      <c r="H159" s="26">
        <v>62.6435312126002</v>
      </c>
    </row>
    <row r="160" spans="1:8" ht="12">
      <c r="A160" s="328"/>
      <c r="B160" s="325"/>
      <c r="C160" s="60"/>
      <c r="D160" s="57" t="s">
        <v>1010</v>
      </c>
      <c r="E160" s="60"/>
      <c r="F160" s="60"/>
      <c r="G160" s="60"/>
      <c r="H160" s="211">
        <f>H159</f>
        <v>62.6435312126002</v>
      </c>
    </row>
    <row r="161" spans="1:8" ht="12.75" customHeight="1">
      <c r="A161" s="328"/>
      <c r="B161" s="325"/>
      <c r="C161" s="324"/>
      <c r="D161" s="264" t="s">
        <v>142</v>
      </c>
      <c r="E161" s="51" t="s">
        <v>137</v>
      </c>
      <c r="F161" s="25" t="s">
        <v>108</v>
      </c>
      <c r="G161" s="24" t="s">
        <v>138</v>
      </c>
      <c r="H161" s="26">
        <v>35.8856675303632</v>
      </c>
    </row>
    <row r="162" spans="1:8" ht="12" customHeight="1">
      <c r="A162" s="328"/>
      <c r="B162" s="325"/>
      <c r="C162" s="324"/>
      <c r="D162" s="264"/>
      <c r="E162" s="51" t="s">
        <v>133</v>
      </c>
      <c r="F162" s="24" t="s">
        <v>108</v>
      </c>
      <c r="G162" s="24" t="s">
        <v>134</v>
      </c>
      <c r="H162" s="26">
        <v>12.9404710651588</v>
      </c>
    </row>
    <row r="163" spans="1:8" ht="12" customHeight="1">
      <c r="A163" s="328"/>
      <c r="B163" s="325"/>
      <c r="C163" s="324"/>
      <c r="D163" s="264"/>
      <c r="E163" s="51" t="s">
        <v>142</v>
      </c>
      <c r="F163" s="25" t="s">
        <v>108</v>
      </c>
      <c r="G163" s="24" t="s">
        <v>143</v>
      </c>
      <c r="H163" s="26">
        <v>18.3782841350994</v>
      </c>
    </row>
    <row r="164" spans="1:8" ht="12.75" customHeight="1">
      <c r="A164" s="328"/>
      <c r="B164" s="325"/>
      <c r="C164" s="60"/>
      <c r="D164" s="57" t="s">
        <v>1011</v>
      </c>
      <c r="E164" s="60"/>
      <c r="F164" s="60"/>
      <c r="G164" s="60"/>
      <c r="H164" s="211">
        <f>SUM(H161:H163)</f>
        <v>67.20442273062139</v>
      </c>
    </row>
    <row r="165" spans="1:8" ht="12.75" customHeight="1">
      <c r="A165" s="328"/>
      <c r="B165" s="325"/>
      <c r="C165" s="324"/>
      <c r="D165" s="264" t="s">
        <v>122</v>
      </c>
      <c r="E165" s="51" t="s">
        <v>122</v>
      </c>
      <c r="F165" s="25" t="s">
        <v>108</v>
      </c>
      <c r="G165" s="24" t="s">
        <v>123</v>
      </c>
      <c r="H165" s="26">
        <v>111.014173864509</v>
      </c>
    </row>
    <row r="166" spans="1:8" ht="12" customHeight="1">
      <c r="A166" s="328"/>
      <c r="B166" s="325"/>
      <c r="C166" s="324"/>
      <c r="D166" s="264"/>
      <c r="E166" s="51" t="s">
        <v>125</v>
      </c>
      <c r="F166" s="24" t="s">
        <v>108</v>
      </c>
      <c r="G166" s="24" t="s">
        <v>126</v>
      </c>
      <c r="H166" s="26">
        <v>0.11112466271217901</v>
      </c>
    </row>
    <row r="167" spans="1:8" ht="12" customHeight="1">
      <c r="A167" s="328"/>
      <c r="B167" s="325"/>
      <c r="C167" s="324"/>
      <c r="D167" s="264"/>
      <c r="E167" s="51" t="s">
        <v>128</v>
      </c>
      <c r="F167" s="25" t="s">
        <v>108</v>
      </c>
      <c r="G167" s="24" t="s">
        <v>129</v>
      </c>
      <c r="H167" s="26">
        <v>31.3474954842066</v>
      </c>
    </row>
    <row r="168" spans="1:8" ht="12.75" customHeight="1">
      <c r="A168" s="328"/>
      <c r="B168" s="325"/>
      <c r="C168" s="60"/>
      <c r="D168" s="57" t="s">
        <v>1011</v>
      </c>
      <c r="E168" s="60"/>
      <c r="F168" s="60"/>
      <c r="G168" s="60"/>
      <c r="H168" s="211">
        <f>SUM(H165:H167)</f>
        <v>142.4727940114278</v>
      </c>
    </row>
    <row r="169" spans="1:8" ht="12">
      <c r="A169" s="328"/>
      <c r="B169" s="325" t="s">
        <v>244</v>
      </c>
      <c r="C169" s="326"/>
      <c r="D169" s="281" t="s">
        <v>1012</v>
      </c>
      <c r="E169" s="68" t="s">
        <v>1013</v>
      </c>
      <c r="F169" s="70" t="s">
        <v>249</v>
      </c>
      <c r="G169" s="224" t="s">
        <v>1014</v>
      </c>
      <c r="H169" s="71">
        <v>490.658826439015</v>
      </c>
    </row>
    <row r="170" spans="1:8" ht="12">
      <c r="A170" s="328"/>
      <c r="B170" s="325"/>
      <c r="C170" s="326"/>
      <c r="D170" s="281"/>
      <c r="E170" s="47" t="s">
        <v>1015</v>
      </c>
      <c r="F170" s="48" t="s">
        <v>249</v>
      </c>
      <c r="G170" s="73" t="s">
        <v>1016</v>
      </c>
      <c r="H170" s="26">
        <v>426.024391645853</v>
      </c>
    </row>
    <row r="171" spans="1:8" ht="12">
      <c r="A171" s="328"/>
      <c r="B171" s="325"/>
      <c r="C171" s="326"/>
      <c r="D171" s="281"/>
      <c r="E171" s="47" t="s">
        <v>1017</v>
      </c>
      <c r="F171" s="48" t="s">
        <v>249</v>
      </c>
      <c r="G171" s="73" t="s">
        <v>1018</v>
      </c>
      <c r="H171" s="26">
        <v>472.836502790318</v>
      </c>
    </row>
    <row r="172" spans="1:8" ht="12">
      <c r="A172" s="328"/>
      <c r="B172" s="325"/>
      <c r="C172" s="326"/>
      <c r="D172" s="281"/>
      <c r="E172" s="47" t="s">
        <v>1019</v>
      </c>
      <c r="F172" s="48" t="s">
        <v>249</v>
      </c>
      <c r="G172" s="73" t="s">
        <v>1020</v>
      </c>
      <c r="H172" s="26">
        <v>1071.94105491019</v>
      </c>
    </row>
    <row r="173" spans="1:8" ht="12">
      <c r="A173" s="328"/>
      <c r="B173" s="325"/>
      <c r="C173" s="326"/>
      <c r="D173" s="281"/>
      <c r="E173" s="47" t="s">
        <v>1021</v>
      </c>
      <c r="F173" s="48" t="s">
        <v>249</v>
      </c>
      <c r="G173" s="73" t="s">
        <v>1022</v>
      </c>
      <c r="H173" s="26">
        <v>777.10233030533</v>
      </c>
    </row>
    <row r="174" spans="1:8" ht="12">
      <c r="A174" s="328"/>
      <c r="B174" s="325"/>
      <c r="C174" s="326"/>
      <c r="D174" s="281"/>
      <c r="E174" s="47" t="s">
        <v>1023</v>
      </c>
      <c r="F174" s="48" t="s">
        <v>249</v>
      </c>
      <c r="G174" s="73" t="s">
        <v>1024</v>
      </c>
      <c r="H174" s="26">
        <v>624.866401925349</v>
      </c>
    </row>
    <row r="175" spans="1:8" ht="12">
      <c r="A175" s="328"/>
      <c r="B175" s="325"/>
      <c r="C175" s="326"/>
      <c r="D175" s="281"/>
      <c r="E175" s="47" t="s">
        <v>1025</v>
      </c>
      <c r="F175" s="48" t="s">
        <v>249</v>
      </c>
      <c r="G175" s="73" t="s">
        <v>1026</v>
      </c>
      <c r="H175" s="26">
        <v>838.693986006711</v>
      </c>
    </row>
    <row r="176" spans="1:8" ht="12">
      <c r="A176" s="328"/>
      <c r="B176" s="325"/>
      <c r="C176" s="202"/>
      <c r="D176" s="57" t="s">
        <v>1027</v>
      </c>
      <c r="E176" s="60"/>
      <c r="F176" s="60"/>
      <c r="G176" s="60"/>
      <c r="H176" s="211">
        <f>SUM(H169:H175)</f>
        <v>4702.123494022767</v>
      </c>
    </row>
    <row r="177" spans="1:8" ht="12">
      <c r="A177" s="328"/>
      <c r="B177" s="325"/>
      <c r="C177" s="327"/>
      <c r="D177" s="300" t="s">
        <v>1028</v>
      </c>
      <c r="E177" s="47" t="s">
        <v>1029</v>
      </c>
      <c r="F177" s="48" t="s">
        <v>249</v>
      </c>
      <c r="G177" s="73" t="s">
        <v>1030</v>
      </c>
      <c r="H177" s="26">
        <v>934.012803744295</v>
      </c>
    </row>
    <row r="178" spans="1:8" ht="12">
      <c r="A178" s="328"/>
      <c r="B178" s="325"/>
      <c r="C178" s="327"/>
      <c r="D178" s="300"/>
      <c r="E178" s="47" t="s">
        <v>1031</v>
      </c>
      <c r="F178" s="48" t="s">
        <v>249</v>
      </c>
      <c r="G178" s="73" t="s">
        <v>1032</v>
      </c>
      <c r="H178" s="26">
        <v>202.147780179862</v>
      </c>
    </row>
    <row r="179" spans="1:8" ht="12">
      <c r="A179" s="328"/>
      <c r="B179" s="325"/>
      <c r="C179" s="327"/>
      <c r="D179" s="300"/>
      <c r="E179" s="47" t="s">
        <v>1015</v>
      </c>
      <c r="F179" s="48" t="s">
        <v>249</v>
      </c>
      <c r="G179" s="73" t="s">
        <v>1016</v>
      </c>
      <c r="H179" s="26">
        <v>185.208722653438</v>
      </c>
    </row>
    <row r="180" spans="1:8" ht="12">
      <c r="A180" s="328"/>
      <c r="B180" s="325"/>
      <c r="C180" s="327"/>
      <c r="D180" s="300"/>
      <c r="E180" s="47" t="s">
        <v>1033</v>
      </c>
      <c r="F180" s="48" t="s">
        <v>249</v>
      </c>
      <c r="G180" s="73" t="s">
        <v>1034</v>
      </c>
      <c r="H180" s="26">
        <v>84.960654795107</v>
      </c>
    </row>
    <row r="181" spans="1:8" ht="12">
      <c r="A181" s="328"/>
      <c r="B181" s="325"/>
      <c r="C181" s="327"/>
      <c r="D181" s="300"/>
      <c r="E181" s="47" t="s">
        <v>1035</v>
      </c>
      <c r="F181" s="128" t="s">
        <v>108</v>
      </c>
      <c r="G181" s="73" t="s">
        <v>1036</v>
      </c>
      <c r="H181" s="26">
        <v>308.865722966081</v>
      </c>
    </row>
    <row r="182" spans="1:8" ht="12">
      <c r="A182" s="328"/>
      <c r="B182" s="325"/>
      <c r="C182" s="327"/>
      <c r="D182" s="300"/>
      <c r="E182" s="47" t="s">
        <v>939</v>
      </c>
      <c r="F182" s="128" t="s">
        <v>249</v>
      </c>
      <c r="G182" s="73" t="s">
        <v>940</v>
      </c>
      <c r="H182" s="26">
        <v>393.545323400041</v>
      </c>
    </row>
    <row r="183" spans="1:8" ht="12">
      <c r="A183" s="328"/>
      <c r="B183" s="325"/>
      <c r="C183" s="327"/>
      <c r="D183" s="300"/>
      <c r="E183" s="47" t="s">
        <v>127</v>
      </c>
      <c r="F183" s="128" t="s">
        <v>108</v>
      </c>
      <c r="G183" s="73" t="s">
        <v>132</v>
      </c>
      <c r="H183" s="26">
        <v>35.9223559972472</v>
      </c>
    </row>
    <row r="184" spans="1:8" ht="12">
      <c r="A184" s="328"/>
      <c r="B184" s="325"/>
      <c r="C184" s="327"/>
      <c r="D184" s="300"/>
      <c r="E184" s="47" t="s">
        <v>1037</v>
      </c>
      <c r="F184" s="128" t="s">
        <v>249</v>
      </c>
      <c r="G184" s="73" t="s">
        <v>1038</v>
      </c>
      <c r="H184" s="26">
        <v>211.666817144507</v>
      </c>
    </row>
    <row r="185" spans="1:8" ht="12">
      <c r="A185" s="328"/>
      <c r="B185" s="325"/>
      <c r="C185" s="327"/>
      <c r="D185" s="300"/>
      <c r="E185" s="47" t="s">
        <v>1039</v>
      </c>
      <c r="F185" s="128" t="s">
        <v>249</v>
      </c>
      <c r="G185" s="73" t="s">
        <v>1040</v>
      </c>
      <c r="H185" s="26">
        <v>52.6398014232475</v>
      </c>
    </row>
    <row r="186" spans="1:8" ht="12">
      <c r="A186" s="328"/>
      <c r="B186" s="325"/>
      <c r="C186" s="327"/>
      <c r="D186" s="300"/>
      <c r="E186" s="47" t="s">
        <v>1041</v>
      </c>
      <c r="F186" s="128" t="s">
        <v>249</v>
      </c>
      <c r="G186" s="73" t="s">
        <v>1042</v>
      </c>
      <c r="H186" s="26">
        <v>140.485656090456</v>
      </c>
    </row>
    <row r="187" spans="1:8" ht="12">
      <c r="A187" s="328"/>
      <c r="B187" s="325"/>
      <c r="C187" s="327"/>
      <c r="D187" s="300"/>
      <c r="E187" s="47" t="s">
        <v>1043</v>
      </c>
      <c r="F187" s="128" t="s">
        <v>249</v>
      </c>
      <c r="G187" s="73" t="s">
        <v>1044</v>
      </c>
      <c r="H187" s="26">
        <v>118.218814103119</v>
      </c>
    </row>
    <row r="188" spans="1:8" ht="12">
      <c r="A188" s="328"/>
      <c r="B188" s="325"/>
      <c r="C188" s="327"/>
      <c r="D188" s="300"/>
      <c r="E188" s="47" t="s">
        <v>1045</v>
      </c>
      <c r="F188" s="128" t="s">
        <v>249</v>
      </c>
      <c r="G188" s="73" t="s">
        <v>1046</v>
      </c>
      <c r="H188" s="26">
        <v>124.087089507626</v>
      </c>
    </row>
    <row r="189" spans="1:8" ht="12">
      <c r="A189" s="328"/>
      <c r="B189" s="325"/>
      <c r="C189" s="327"/>
      <c r="D189" s="300"/>
      <c r="E189" s="47" t="s">
        <v>1047</v>
      </c>
      <c r="F189" s="128" t="s">
        <v>249</v>
      </c>
      <c r="G189" s="73" t="s">
        <v>1048</v>
      </c>
      <c r="H189" s="26">
        <v>176.601934419545</v>
      </c>
    </row>
    <row r="190" spans="1:8" ht="12">
      <c r="A190" s="328"/>
      <c r="B190" s="325"/>
      <c r="C190" s="327"/>
      <c r="D190" s="300"/>
      <c r="E190" s="47" t="s">
        <v>1049</v>
      </c>
      <c r="F190" s="48" t="s">
        <v>249</v>
      </c>
      <c r="G190" s="73" t="s">
        <v>1050</v>
      </c>
      <c r="H190" s="26">
        <v>273.93682376006</v>
      </c>
    </row>
    <row r="191" spans="1:8" ht="12">
      <c r="A191" s="328"/>
      <c r="B191" s="325"/>
      <c r="C191" s="327"/>
      <c r="D191" s="300"/>
      <c r="E191" s="47" t="s">
        <v>1051</v>
      </c>
      <c r="F191" s="48" t="s">
        <v>249</v>
      </c>
      <c r="G191" s="73" t="s">
        <v>1052</v>
      </c>
      <c r="H191" s="26">
        <v>164.313417459958</v>
      </c>
    </row>
    <row r="192" spans="1:8" ht="12">
      <c r="A192" s="328"/>
      <c r="B192" s="325"/>
      <c r="C192" s="327"/>
      <c r="D192" s="300"/>
      <c r="E192" s="47" t="s">
        <v>1053</v>
      </c>
      <c r="F192" s="48" t="s">
        <v>249</v>
      </c>
      <c r="G192" s="73" t="s">
        <v>1054</v>
      </c>
      <c r="H192" s="26">
        <v>137.131461631257</v>
      </c>
    </row>
    <row r="193" spans="1:8" ht="12">
      <c r="A193" s="328"/>
      <c r="B193" s="325"/>
      <c r="C193" s="151"/>
      <c r="D193" s="88" t="s">
        <v>1055</v>
      </c>
      <c r="E193" s="91"/>
      <c r="F193" s="91"/>
      <c r="G193" s="91"/>
      <c r="H193" s="153">
        <f>SUM(H177:H192)</f>
        <v>3543.745179275847</v>
      </c>
    </row>
    <row r="194" spans="1:8" ht="12.75" customHeight="1">
      <c r="A194" s="328"/>
      <c r="B194" s="325" t="s">
        <v>490</v>
      </c>
      <c r="C194" s="225"/>
      <c r="D194" s="226" t="s">
        <v>443</v>
      </c>
      <c r="E194" s="166" t="s">
        <v>445</v>
      </c>
      <c r="F194" s="209" t="s">
        <v>446</v>
      </c>
      <c r="G194" s="167" t="s">
        <v>447</v>
      </c>
      <c r="H194" s="168">
        <v>574.501977249982</v>
      </c>
    </row>
    <row r="195" spans="1:8" ht="12" customHeight="1">
      <c r="A195" s="328"/>
      <c r="B195" s="325"/>
      <c r="C195" s="30"/>
      <c r="D195" s="31" t="s">
        <v>1056</v>
      </c>
      <c r="E195" s="34"/>
      <c r="F195" s="34"/>
      <c r="G195" s="34"/>
      <c r="H195" s="35">
        <f>SUM(H194)</f>
        <v>574.501977249982</v>
      </c>
    </row>
    <row r="196" spans="1:8" ht="12" customHeight="1">
      <c r="A196" s="328"/>
      <c r="B196" s="325"/>
      <c r="C196" s="225"/>
      <c r="D196" s="227" t="s">
        <v>1057</v>
      </c>
      <c r="E196" s="166" t="s">
        <v>1058</v>
      </c>
      <c r="F196" s="209" t="s">
        <v>446</v>
      </c>
      <c r="G196" s="167" t="s">
        <v>1059</v>
      </c>
      <c r="H196" s="168">
        <v>19.8599543409134</v>
      </c>
    </row>
    <row r="197" spans="1:8" ht="12" customHeight="1">
      <c r="A197" s="328"/>
      <c r="B197" s="325"/>
      <c r="C197" s="30"/>
      <c r="D197" s="31" t="s">
        <v>1060</v>
      </c>
      <c r="E197" s="34"/>
      <c r="F197" s="34"/>
      <c r="G197" s="34"/>
      <c r="H197" s="35">
        <f>SUM(H196)</f>
        <v>19.8599543409134</v>
      </c>
    </row>
    <row r="198" spans="1:8" ht="12" customHeight="1">
      <c r="A198" s="328"/>
      <c r="B198" s="325"/>
      <c r="C198" s="228"/>
      <c r="D198" s="229" t="s">
        <v>1061</v>
      </c>
      <c r="E198" s="47" t="s">
        <v>1062</v>
      </c>
      <c r="F198" s="131" t="s">
        <v>446</v>
      </c>
      <c r="G198" s="48" t="s">
        <v>1063</v>
      </c>
      <c r="H198" s="26">
        <v>188.33107856651</v>
      </c>
    </row>
    <row r="199" spans="1:8" ht="12" customHeight="1">
      <c r="A199" s="328"/>
      <c r="B199" s="325"/>
      <c r="C199" s="230"/>
      <c r="D199" s="231"/>
      <c r="E199" s="47" t="s">
        <v>1064</v>
      </c>
      <c r="F199" s="131" t="s">
        <v>446</v>
      </c>
      <c r="G199" s="48" t="s">
        <v>1065</v>
      </c>
      <c r="H199" s="26">
        <v>334.808798493022</v>
      </c>
    </row>
    <row r="200" spans="1:8" ht="12" customHeight="1">
      <c r="A200" s="328"/>
      <c r="B200" s="325"/>
      <c r="C200" s="230"/>
      <c r="D200" s="231"/>
      <c r="E200" s="47" t="s">
        <v>445</v>
      </c>
      <c r="F200" s="131" t="s">
        <v>446</v>
      </c>
      <c r="G200" s="48" t="s">
        <v>447</v>
      </c>
      <c r="H200" s="26">
        <v>182.157968520594</v>
      </c>
    </row>
    <row r="201" spans="1:8" ht="12" customHeight="1">
      <c r="A201" s="328"/>
      <c r="B201" s="325"/>
      <c r="C201" s="230"/>
      <c r="D201" s="231"/>
      <c r="E201" s="47" t="s">
        <v>1066</v>
      </c>
      <c r="F201" s="131" t="s">
        <v>446</v>
      </c>
      <c r="G201" s="48" t="s">
        <v>1067</v>
      </c>
      <c r="H201" s="26">
        <v>72.301388498537</v>
      </c>
    </row>
    <row r="202" spans="1:8" ht="12" customHeight="1">
      <c r="A202" s="328"/>
      <c r="B202" s="325"/>
      <c r="C202" s="230"/>
      <c r="D202" s="231"/>
      <c r="E202" s="47" t="s">
        <v>1068</v>
      </c>
      <c r="F202" s="131" t="s">
        <v>446</v>
      </c>
      <c r="G202" s="48" t="s">
        <v>1069</v>
      </c>
      <c r="H202" s="26">
        <v>386.085099576253</v>
      </c>
    </row>
    <row r="203" spans="1:8" ht="12" customHeight="1">
      <c r="A203" s="328"/>
      <c r="B203" s="325"/>
      <c r="C203" s="230"/>
      <c r="D203" s="231"/>
      <c r="E203" s="47" t="s">
        <v>537</v>
      </c>
      <c r="F203" s="131" t="s">
        <v>446</v>
      </c>
      <c r="G203" s="48" t="s">
        <v>538</v>
      </c>
      <c r="H203" s="26">
        <v>394.993585559981</v>
      </c>
    </row>
    <row r="204" spans="1:8" ht="12" customHeight="1">
      <c r="A204" s="328"/>
      <c r="B204" s="325"/>
      <c r="C204" s="230"/>
      <c r="D204" s="231"/>
      <c r="E204" s="47" t="s">
        <v>547</v>
      </c>
      <c r="F204" s="131" t="s">
        <v>446</v>
      </c>
      <c r="G204" s="48" t="s">
        <v>548</v>
      </c>
      <c r="H204" s="26">
        <v>28.6080229905554</v>
      </c>
    </row>
    <row r="205" spans="1:8" ht="12" customHeight="1">
      <c r="A205" s="328"/>
      <c r="B205" s="325"/>
      <c r="C205" s="230"/>
      <c r="D205" s="231"/>
      <c r="E205" s="47" t="s">
        <v>1058</v>
      </c>
      <c r="F205" s="131" t="s">
        <v>446</v>
      </c>
      <c r="G205" s="48" t="s">
        <v>1059</v>
      </c>
      <c r="H205" s="26">
        <v>116.342368122648</v>
      </c>
    </row>
    <row r="206" spans="1:8" ht="12" customHeight="1">
      <c r="A206" s="328"/>
      <c r="B206" s="325"/>
      <c r="C206" s="232"/>
      <c r="D206" s="86"/>
      <c r="E206" s="47" t="s">
        <v>1070</v>
      </c>
      <c r="F206" s="131" t="s">
        <v>446</v>
      </c>
      <c r="G206" s="48" t="s">
        <v>1071</v>
      </c>
      <c r="H206" s="26">
        <v>210.046426717357</v>
      </c>
    </row>
    <row r="207" spans="1:8" ht="12" customHeight="1">
      <c r="A207" s="328"/>
      <c r="B207" s="325"/>
      <c r="C207" s="56"/>
      <c r="D207" s="210" t="s">
        <v>1072</v>
      </c>
      <c r="E207" s="60"/>
      <c r="F207" s="60"/>
      <c r="G207" s="60"/>
      <c r="H207" s="211">
        <f>SUM(H198:H206)</f>
        <v>1913.6747370454573</v>
      </c>
    </row>
    <row r="208" spans="1:8" ht="12" customHeight="1">
      <c r="A208" s="328"/>
      <c r="B208" s="325"/>
      <c r="C208" s="233"/>
      <c r="D208" s="234" t="s">
        <v>1073</v>
      </c>
      <c r="E208" s="47" t="s">
        <v>1062</v>
      </c>
      <c r="F208" s="131" t="s">
        <v>446</v>
      </c>
      <c r="G208" s="48" t="s">
        <v>1063</v>
      </c>
      <c r="H208" s="26">
        <v>822.53760429551</v>
      </c>
    </row>
    <row r="209" spans="1:8" ht="12" customHeight="1">
      <c r="A209" s="328"/>
      <c r="B209" s="325"/>
      <c r="C209" s="56"/>
      <c r="D209" s="210" t="s">
        <v>1074</v>
      </c>
      <c r="E209" s="60"/>
      <c r="F209" s="60"/>
      <c r="G209" s="60"/>
      <c r="H209" s="211">
        <f>SUM(H208)</f>
        <v>822.53760429551</v>
      </c>
    </row>
    <row r="210" spans="1:8" ht="12" customHeight="1">
      <c r="A210" s="328"/>
      <c r="B210" s="325"/>
      <c r="C210" s="228"/>
      <c r="D210" s="229" t="s">
        <v>1075</v>
      </c>
      <c r="E210" s="169" t="s">
        <v>530</v>
      </c>
      <c r="F210" s="235" t="s">
        <v>446</v>
      </c>
      <c r="G210" s="170" t="s">
        <v>531</v>
      </c>
      <c r="H210" s="236">
        <v>0.0450080030045276</v>
      </c>
    </row>
    <row r="211" spans="1:8" ht="12" customHeight="1">
      <c r="A211" s="328"/>
      <c r="B211" s="325"/>
      <c r="C211" s="230"/>
      <c r="D211" s="231"/>
      <c r="E211" s="169" t="s">
        <v>977</v>
      </c>
      <c r="F211" s="235" t="s">
        <v>446</v>
      </c>
      <c r="G211" s="170" t="s">
        <v>978</v>
      </c>
      <c r="H211" s="236">
        <v>8.75462754209129</v>
      </c>
    </row>
    <row r="212" spans="1:8" ht="12" customHeight="1">
      <c r="A212" s="328"/>
      <c r="B212" s="325"/>
      <c r="C212" s="237"/>
      <c r="D212" s="238"/>
      <c r="E212" s="239" t="s">
        <v>1076</v>
      </c>
      <c r="F212" s="235"/>
      <c r="G212" s="170" t="s">
        <v>1077</v>
      </c>
      <c r="H212" s="236">
        <v>43.5222953564431</v>
      </c>
    </row>
    <row r="213" spans="1:8" ht="12" customHeight="1">
      <c r="A213" s="328"/>
      <c r="B213" s="325"/>
      <c r="C213" s="232"/>
      <c r="D213" s="86"/>
      <c r="E213" s="47" t="s">
        <v>490</v>
      </c>
      <c r="F213" s="235" t="s">
        <v>446</v>
      </c>
      <c r="G213" s="48" t="s">
        <v>510</v>
      </c>
      <c r="H213" s="236">
        <v>183.826060984856</v>
      </c>
    </row>
    <row r="214" spans="1:8" ht="12.75" customHeight="1">
      <c r="A214" s="328"/>
      <c r="B214" s="325"/>
      <c r="C214" s="62"/>
      <c r="D214" s="240" t="s">
        <v>1078</v>
      </c>
      <c r="E214" s="34"/>
      <c r="F214" s="34"/>
      <c r="G214" s="34"/>
      <c r="H214" s="35">
        <f>SUM(H210:H213)</f>
        <v>236.14799188639495</v>
      </c>
    </row>
    <row r="215" spans="1:11" ht="12">
      <c r="A215" s="328"/>
      <c r="B215" s="325"/>
      <c r="C215" s="330"/>
      <c r="D215" s="330" t="s">
        <v>1079</v>
      </c>
      <c r="E215" s="241" t="s">
        <v>1080</v>
      </c>
      <c r="F215" s="242" t="s">
        <v>18</v>
      </c>
      <c r="G215" s="243" t="s">
        <v>1081</v>
      </c>
      <c r="H215" s="168">
        <v>18.8249559243148</v>
      </c>
      <c r="J215" s="72"/>
      <c r="K215" s="72"/>
    </row>
    <row r="216" spans="1:11" ht="12">
      <c r="A216" s="328"/>
      <c r="B216" s="325"/>
      <c r="C216" s="330"/>
      <c r="D216" s="330"/>
      <c r="E216" s="169" t="s">
        <v>1082</v>
      </c>
      <c r="F216" s="235" t="s">
        <v>108</v>
      </c>
      <c r="G216" s="170" t="s">
        <v>1083</v>
      </c>
      <c r="H216" s="236">
        <v>16.1915687425808</v>
      </c>
      <c r="J216" s="72"/>
      <c r="K216" s="72"/>
    </row>
    <row r="217" spans="1:11" ht="12">
      <c r="A217" s="328"/>
      <c r="B217" s="325"/>
      <c r="C217" s="56"/>
      <c r="D217" s="210" t="s">
        <v>1084</v>
      </c>
      <c r="E217" s="60"/>
      <c r="F217" s="60"/>
      <c r="G217" s="60"/>
      <c r="H217" s="211">
        <f>SUM(H215:H216)</f>
        <v>35.0165246668956</v>
      </c>
      <c r="J217" s="244"/>
      <c r="K217" s="72"/>
    </row>
    <row r="218" spans="1:11" s="5" customFormat="1" ht="12.75">
      <c r="A218" s="217" t="s">
        <v>1085</v>
      </c>
      <c r="B218" s="218"/>
      <c r="C218" s="245"/>
      <c r="D218" s="246"/>
      <c r="E218" s="246"/>
      <c r="F218" s="246"/>
      <c r="G218" s="246"/>
      <c r="H218" s="247">
        <f>+H214+H209+H207+H195+H176+H156+H217+H193+H168+H164+H160+H158+H197</f>
        <v>15364.458257729875</v>
      </c>
      <c r="J218" s="43"/>
      <c r="K218" s="43"/>
    </row>
    <row r="219" spans="1:11" s="253" customFormat="1" ht="12.75">
      <c r="A219" s="248" t="s">
        <v>875</v>
      </c>
      <c r="B219" s="249"/>
      <c r="C219" s="250"/>
      <c r="D219" s="249"/>
      <c r="E219" s="249"/>
      <c r="F219" s="251"/>
      <c r="G219" s="249"/>
      <c r="H219" s="252">
        <f>+H218+H148</f>
        <v>55134.07296464176</v>
      </c>
      <c r="J219" s="196"/>
      <c r="K219" s="196"/>
    </row>
    <row r="221" ht="12.75">
      <c r="A221" s="195" t="s">
        <v>876</v>
      </c>
    </row>
    <row r="222" ht="12">
      <c r="A222" s="196" t="s">
        <v>877</v>
      </c>
    </row>
    <row r="224" ht="12">
      <c r="E224" s="253"/>
    </row>
    <row r="262" spans="3:8" ht="12.75">
      <c r="C262" s="195"/>
      <c r="H262" s="4"/>
    </row>
    <row r="263" ht="12">
      <c r="C263" s="196"/>
    </row>
  </sheetData>
  <sheetProtection selectLockedCells="1" selectUnlockedCells="1"/>
  <mergeCells count="49">
    <mergeCell ref="A5:H5"/>
    <mergeCell ref="A6:H6"/>
    <mergeCell ref="A8:H8"/>
    <mergeCell ref="A9:H9"/>
    <mergeCell ref="A12:A147"/>
    <mergeCell ref="B12:B43"/>
    <mergeCell ref="C12:C38"/>
    <mergeCell ref="D12:D38"/>
    <mergeCell ref="C40:C42"/>
    <mergeCell ref="D40:D42"/>
    <mergeCell ref="B44:B46"/>
    <mergeCell ref="C44:C45"/>
    <mergeCell ref="D44:D45"/>
    <mergeCell ref="B47:B68"/>
    <mergeCell ref="B87:B127"/>
    <mergeCell ref="C87:C92"/>
    <mergeCell ref="D87:D92"/>
    <mergeCell ref="C94:C126"/>
    <mergeCell ref="D94:D126"/>
    <mergeCell ref="C49:C67"/>
    <mergeCell ref="D49:D67"/>
    <mergeCell ref="B69:B86"/>
    <mergeCell ref="D69:D83"/>
    <mergeCell ref="B128:B134"/>
    <mergeCell ref="C128:C133"/>
    <mergeCell ref="D128:D133"/>
    <mergeCell ref="B135:B139"/>
    <mergeCell ref="C135:C136"/>
    <mergeCell ref="D135:D136"/>
    <mergeCell ref="B140:B147"/>
    <mergeCell ref="C140:C146"/>
    <mergeCell ref="D140:D146"/>
    <mergeCell ref="A149:A217"/>
    <mergeCell ref="B149:B156"/>
    <mergeCell ref="C149:C155"/>
    <mergeCell ref="D149:D155"/>
    <mergeCell ref="B157:B168"/>
    <mergeCell ref="C161:C163"/>
    <mergeCell ref="D161:D163"/>
    <mergeCell ref="B194:B217"/>
    <mergeCell ref="C215:C216"/>
    <mergeCell ref="D215:D216"/>
    <mergeCell ref="C165:C167"/>
    <mergeCell ref="D165:D167"/>
    <mergeCell ref="B169:B193"/>
    <mergeCell ref="C169:C175"/>
    <mergeCell ref="D169:D175"/>
    <mergeCell ref="C177:C192"/>
    <mergeCell ref="D177:D192"/>
  </mergeCells>
  <printOptions/>
  <pageMargins left="0.1701388888888889" right="0.2" top="1" bottom="1" header="0.5118055555555555" footer="0.5"/>
  <pageSetup fitToHeight="0" fitToWidth="1" horizontalDpi="300" verticalDpi="300" orientation="portrait" paperSize="9" scale="64" r:id="rId2"/>
  <headerFooter alignWithMargins="0">
    <oddFooter>&amp;CREGIONE PIEMONTE
SISTEMA REGIONALE DELLE AREE PROTETTE
Pagina &amp;P di &amp;N</oddFooter>
  </headerFooter>
  <rowBreaks count="3" manualBreakCount="3">
    <brk id="68" max="255" man="1"/>
    <brk id="134" max="255" man="1"/>
    <brk id="1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2021-02-23T11:09:33Z</cp:lastPrinted>
  <dcterms:created xsi:type="dcterms:W3CDTF">2021-12-13T12:19:13Z</dcterms:created>
  <dcterms:modified xsi:type="dcterms:W3CDTF">2021-12-13T12:19:13Z</dcterms:modified>
  <cp:category/>
  <cp:version/>
  <cp:contentType/>
  <cp:contentStatus/>
</cp:coreProperties>
</file>