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0" yWindow="0" windowWidth="16380" windowHeight="8190" activeTab="0"/>
  </bookViews>
  <sheets>
    <sheet name="Dati" sheetId="1" r:id="rId1"/>
    <sheet name="Profilo" sheetId="2" r:id="rId2"/>
    <sheet name="Dati profilo" sheetId="3" r:id="rId3"/>
    <sheet name="Istruzioni" sheetId="4" r:id="rId4"/>
    <sheet name="Formule" sheetId="5" r:id="rId5"/>
    <sheet name="Costanti" sheetId="6" r:id="rId6"/>
  </sheets>
  <definedNames>
    <definedName name="Abstieg">'Dati profilo'!$E$10:$E$200</definedName>
    <definedName name="_xlnm.Print_Area" localSheetId="0">'Dati'!$A$1:$U$28</definedName>
    <definedName name="Aufstieg">'Dati profilo'!$F$10:$F$200</definedName>
    <definedName name="Distanz">'Dati'!$D$10:$D$200</definedName>
    <definedName name="Distanz_cum">'Dati'!$V$10:$V$200</definedName>
    <definedName name="Faktor_Steilheit">'Dati'!$G$10:$G$200</definedName>
    <definedName name="Flurname">'Dati'!$B$10:$B$200</definedName>
    <definedName name="Hoehe">'Dati'!$C$10:$C$200</definedName>
    <definedName name="Hoehendifferenz">'Dati'!$E$10:$E$200</definedName>
    <definedName name="Höhe_ü._M.">'Dati'!$C$10:$C$200</definedName>
    <definedName name="Mess_Nr">'Dati'!$A$10:$A$200</definedName>
    <definedName name="Profil_Distanz_cum">'Dati profilo'!$C$10:$C$200</definedName>
    <definedName name="Profil_Flurname">'Dati profilo'!$D$10:$D$200</definedName>
    <definedName name="Profil_Hoehe">'Dati profilo'!$B$10:$B$200</definedName>
    <definedName name="Steigung">'Dati'!$F$10:$F$200</definedName>
    <definedName name="t_from_calc">'Dati'!$I$10:$I$200</definedName>
    <definedName name="t_from_cum">'Dati'!$O$10:$O$200</definedName>
    <definedName name="t_from_man">'Dati'!$M$10:$M$200</definedName>
    <definedName name="t_from_pan">'Dati'!$U$10:$U$200</definedName>
    <definedName name="t_from_pan_h">'Dati'!$R$10:$R$200</definedName>
    <definedName name="t_from_pan_min">'Dati'!$S$10:$S$200</definedName>
    <definedName name="t_from_round">'Dati'!$K$10:$K$200</definedName>
    <definedName name="t_to_calc">'Dati'!$H$10:$H$200</definedName>
    <definedName name="t_to_cum">'Dati'!$N$10:$N$200</definedName>
    <definedName name="t_to_man">'Dati'!$L$10:$L$200</definedName>
    <definedName name="t_to_pan">'Dati'!$T$10:$T$200</definedName>
    <definedName name="t_to_pan_h">'Dati'!$P$10:$P$200</definedName>
    <definedName name="t_to_pan_min">'Dati'!$Q$10:$Q$200</definedName>
    <definedName name="t_to_round">'Dati'!$J$10:$J$200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ahoma"/>
            <family val="2"/>
          </rPr>
          <t xml:space="preserve">Sigla ACI Provincia
</t>
        </r>
      </text>
    </comment>
    <comment ref="H2" authorId="0">
      <text>
        <r>
          <rPr>
            <sz val="8"/>
            <color indexed="8"/>
            <rFont val="Tahoma"/>
            <family val="2"/>
          </rPr>
          <t xml:space="preserve">Area (1 carattere alfanumerico)
</t>
        </r>
      </text>
    </comment>
    <comment ref="I2" authorId="0">
      <text>
        <r>
          <rPr>
            <sz val="8"/>
            <color indexed="8"/>
            <rFont val="Tahoma"/>
            <family val="2"/>
          </rPr>
          <t>Settore e numero sentiero (3 caratteri alfanumerici)</t>
        </r>
      </text>
    </comment>
    <comment ref="L2" authorId="0">
      <text>
        <r>
          <rPr>
            <sz val="8"/>
            <color indexed="8"/>
            <rFont val="Tahoma"/>
            <family val="2"/>
          </rPr>
          <t>Ente manutentore (2 carattere alfanumerico)</t>
        </r>
      </text>
    </comment>
    <comment ref="M2" authorId="0">
      <text>
        <r>
          <rPr>
            <sz val="8"/>
            <color indexed="8"/>
            <rFont val="Tahoma"/>
            <family val="2"/>
          </rPr>
          <t>Variante (2 caratteri alfanumerici)</t>
        </r>
      </text>
    </comment>
    <comment ref="C3" authorId="0">
      <text>
        <r>
          <rPr>
            <sz val="8"/>
            <color indexed="8"/>
            <rFont val="Tahoma"/>
            <family val="2"/>
          </rPr>
          <t>Fare riferimento al Catasto Regionale dei Sentieri</t>
        </r>
      </text>
    </comment>
    <comment ref="C4" authorId="0">
      <text>
        <r>
          <rPr>
            <sz val="8"/>
            <color indexed="8"/>
            <rFont val="Tahoma"/>
            <family val="2"/>
          </rPr>
          <t>Nome del sentiero, oppure Punto di partenza - Punto di arrivo</t>
        </r>
      </text>
    </comment>
    <comment ref="C10" authorId="0">
      <text>
        <r>
          <rPr>
            <sz val="8"/>
            <color indexed="8"/>
            <rFont val="Tahoma"/>
            <family val="2"/>
          </rPr>
          <t>A.s.l.m. relativo al toponimo 1</t>
        </r>
      </text>
    </comment>
    <comment ref="D10" authorId="0">
      <text>
        <r>
          <rPr>
            <sz val="8"/>
            <color indexed="8"/>
            <rFont val="Tahoma"/>
            <family val="2"/>
          </rPr>
          <t>Distanza in metri fra il toponimo 2 ed il toponimo 1</t>
        </r>
      </text>
    </comment>
  </commentList>
</comments>
</file>

<file path=xl/sharedStrings.xml><?xml version="1.0" encoding="utf-8"?>
<sst xmlns="http://schemas.openxmlformats.org/spreadsheetml/2006/main" count="127" uniqueCount="99">
  <si>
    <t>Codice sentiero</t>
  </si>
  <si>
    <t>E</t>
  </si>
  <si>
    <t>Nome del Settore</t>
  </si>
  <si>
    <t>Note</t>
  </si>
  <si>
    <t>Tempi di marcia:</t>
  </si>
  <si>
    <t>calcolato</t>
  </si>
  <si>
    <t>arrotondato</t>
  </si>
  <si>
    <t>Tempi progressivi arrotondati</t>
  </si>
  <si>
    <t>Tot. minuti:</t>
  </si>
  <si>
    <t>N. progr.</t>
  </si>
  <si>
    <t>Toponimo</t>
  </si>
  <si>
    <t>A.s.l.m.</t>
  </si>
  <si>
    <t>Distanza</t>
  </si>
  <si>
    <t>Höhendifferenz</t>
  </si>
  <si>
    <t>Steigung</t>
  </si>
  <si>
    <t>Faktor</t>
  </si>
  <si>
    <t>Andata</t>
  </si>
  <si>
    <t>Ritorno</t>
  </si>
  <si>
    <t>t_to_round</t>
  </si>
  <si>
    <t>t_from_round</t>
  </si>
  <si>
    <t>t_to_cum</t>
  </si>
  <si>
    <t>t_from_cum</t>
  </si>
  <si>
    <t>t_to_pan_h</t>
  </si>
  <si>
    <t>t_to_pan_min</t>
  </si>
  <si>
    <t>t_from_pan_h</t>
  </si>
  <si>
    <t>t_from_pan_min</t>
  </si>
  <si>
    <t>Dati per il profilo</t>
  </si>
  <si>
    <t>Altitudine</t>
  </si>
  <si>
    <t>Distanza accumulata</t>
  </si>
  <si>
    <t>Discesa</t>
  </si>
  <si>
    <t>Salita</t>
  </si>
  <si>
    <t>Partenza</t>
  </si>
  <si>
    <t>5. Formule</t>
  </si>
  <si>
    <t>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</t>
  </si>
  <si>
    <t>De manière interactive par rapport au profil longitudinal, le bouton &lt;profil longitudinal&gt; permet de passer dans la cellule U5.</t>
  </si>
  <si>
    <t>Formule pour Calcule des temps de marche</t>
  </si>
  <si>
    <t>t_to</t>
  </si>
  <si>
    <t>l * [C0 + (C1 * S) + (C2 * S2) + (C3 * S3) + (C4 * S4) + (C5 * S5) + (C6 * S6) + (C7 * S7) + (C8 * S8) + (C9 * S9) + (C10 * S10) + (C11 * S11) + (C12 * S12) + (C13 * S13) + (C14 * S14) + (C15 * S15)] / 1000</t>
  </si>
  <si>
    <t>t_from</t>
  </si>
  <si>
    <t>-l * [-C0 + (C1 * S) - (C2 * S2) + (C3 * S3) - (C4 * S4) + (C5 * S5) - (C6 * S6) + (C7 * S7) - (C8 * S8) + (C9 * S9) - (C10 * S10) + (C11 * S11) - (C12 * S12) + (C13 * S13) - (C14 * S14) + (C15 * S15] / 1000</t>
  </si>
  <si>
    <t>temps entre A et B</t>
  </si>
  <si>
    <t>temps entre B et A</t>
  </si>
  <si>
    <t>l</t>
  </si>
  <si>
    <t>Distance horizontale (projection) entre A et B</t>
  </si>
  <si>
    <t>h</t>
  </si>
  <si>
    <t>Dénivellement entre A et B selon Altitude B moins Altitude A)</t>
  </si>
  <si>
    <t>p</t>
  </si>
  <si>
    <t>Pente entre A et B selon p = 100 * h / l</t>
  </si>
  <si>
    <t>Constantes:</t>
  </si>
  <si>
    <t>C0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</si>
  <si>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</si>
  <si>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</si>
  <si>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</si>
  <si>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</si>
  <si>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</si>
  <si>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</si>
  <si>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</si>
  <si>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</si>
  <si>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</si>
  <si>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</si>
  <si>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</si>
  <si>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</si>
  <si>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</si>
  <si>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</si>
  <si>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</si>
  <si>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Constantes</t>
  </si>
  <si>
    <r>
      <t xml:space="preserve">Catasto Regionale del patrimonio escursionistico </t>
    </r>
    <r>
      <rPr>
        <sz val="14"/>
        <rFont val="Arial"/>
        <family val="2"/>
      </rPr>
      <t xml:space="preserve">                  </t>
    </r>
    <r>
      <rPr>
        <i/>
        <sz val="12"/>
        <rFont val="Arial"/>
        <family val="2"/>
      </rPr>
      <t>Calcolo dei tempi di marcia</t>
    </r>
  </si>
  <si>
    <t xml:space="preserve">Le casella "data", "sviluppo", "Disl. Salita" e "Disl. Discesa" nella parte alta del foglio di intestazione vengono aggiornate automaticamente dal sistema non appena vengono introdotti dei dati. </t>
  </si>
  <si>
    <t>Il calcolo si effettua mediante un foglio di calcolo di Microsoft-Excel (versioni 5.0/95 e 97/2000) opportunamente predisposto.</t>
  </si>
  <si>
    <t>Il file si compone di una serie di fogli:</t>
  </si>
  <si>
    <t>2. Profilo</t>
  </si>
  <si>
    <t>3. Dati profilo</t>
  </si>
  <si>
    <t>4. Istruzioni</t>
  </si>
  <si>
    <t>6. Constanti</t>
  </si>
  <si>
    <t xml:space="preserve">Per effettuare il calcolo è necessario immettere i seguenti dati: </t>
  </si>
  <si>
    <t>Colonna A: Numerazione progressiva dei punti intermedi predisposta</t>
  </si>
  <si>
    <r>
      <t>Colonna C (</t>
    </r>
    <r>
      <rPr>
        <b/>
        <sz val="10"/>
        <rFont val="MS Sans Serif"/>
        <family val="2"/>
      </rPr>
      <t>A s.l.m)</t>
    </r>
    <r>
      <rPr>
        <sz val="10"/>
        <rFont val="MS Sans Serif"/>
        <family val="2"/>
      </rPr>
      <t>.: Inserire le quote relative ai punti di cui alla colonna toponimo</t>
    </r>
  </si>
  <si>
    <r>
      <t>Colonna D (</t>
    </r>
    <r>
      <rPr>
        <b/>
        <sz val="10"/>
        <rFont val="MS Sans Serif"/>
        <family val="2"/>
      </rPr>
      <t xml:space="preserve">Distanza): </t>
    </r>
    <r>
      <rPr>
        <sz val="10"/>
        <rFont val="MS Sans Serif"/>
        <family val="2"/>
      </rPr>
      <t>Inserire la distanza in metri tra i punti intermedi di cui alla casella B</t>
    </r>
  </si>
  <si>
    <t>Colonne E, F, G Nascoste: il sistema calcola automaticamente il dislivello tra i due punti intermedi, la pendenza ed un eventuale fattore di correzione per pendenze molto alte</t>
  </si>
  <si>
    <t>Colonne N, O, P, Q, R, S Nascoste: il sistema calcola automaticamente i tempi di percorrenza in andata e ritorno</t>
  </si>
  <si>
    <r>
      <t>Colonna L, M (</t>
    </r>
    <r>
      <rPr>
        <b/>
        <sz val="10"/>
        <rFont val="MS Sans Serif"/>
        <family val="2"/>
      </rPr>
      <t>Andata, Ritorno</t>
    </r>
    <r>
      <rPr>
        <sz val="10"/>
        <rFont val="MS Sans Serif"/>
        <family val="2"/>
      </rPr>
      <t>): Tempi di percorrenza in andata (da punto intermedio 1 verso 2) e ritorno calcolati e arrotondati ai 5 minuti superiori o inferiori</t>
    </r>
  </si>
  <si>
    <r>
      <t>Colonna T, U (</t>
    </r>
    <r>
      <rPr>
        <b/>
        <sz val="10"/>
        <rFont val="MS Sans Serif"/>
        <family val="2"/>
      </rPr>
      <t>Andata, Ritorno</t>
    </r>
    <r>
      <rPr>
        <sz val="10"/>
        <rFont val="MS Sans Serif"/>
        <family val="2"/>
      </rPr>
      <t>): Tempi di percorrenza in andata (da punto intermedio 1 verso 2) e ritorno in ore e minuti</t>
    </r>
  </si>
  <si>
    <t>Lunghezza totale del percorso e dislivello in salita e discesa vengono calcolati automaticamente e riportati nelle caselle U2, U3 e U4 in alto a destra.</t>
  </si>
  <si>
    <r>
      <t>1. Foglio di calcolo</t>
    </r>
    <r>
      <rPr>
        <b/>
        <sz val="10"/>
        <rFont val="MS Sans Serif"/>
        <family val="2"/>
      </rPr>
      <t xml:space="preserve"> Dati</t>
    </r>
  </si>
  <si>
    <r>
      <t>2. Foglio di calcolo</t>
    </r>
    <r>
      <rPr>
        <b/>
        <sz val="10"/>
        <rFont val="MS Sans Serif"/>
        <family val="2"/>
      </rPr>
      <t xml:space="preserve"> Profilo</t>
    </r>
  </si>
  <si>
    <t xml:space="preserve">I dati che vengono mostrati su questo foglio solo relativi al profilo longitudinale del percorso in base ai valori immessi nel foglio Dati e riportati sul foglio Dati Profilo. E' possibile modificare le varie opzioni grafiche e di rappresentazione del grafico secondo le normali procedure previste da excel. </t>
  </si>
  <si>
    <t>Non necessita di alcun intervento</t>
  </si>
  <si>
    <r>
      <t xml:space="preserve">3. Foglio di calcolo </t>
    </r>
    <r>
      <rPr>
        <b/>
        <sz val="10"/>
        <rFont val="MS Sans Serif"/>
        <family val="2"/>
      </rPr>
      <t>Dati del Profilo</t>
    </r>
  </si>
  <si>
    <t>1. Dati (foglio su cui si deve operare inserendo i dati del percorso per effettuare il calcolo)</t>
  </si>
  <si>
    <t>4. Foglio di calcolo  Istruzioni</t>
  </si>
  <si>
    <t>Testo presente</t>
  </si>
  <si>
    <r>
      <t xml:space="preserve">5. Foglio di calcolo </t>
    </r>
    <r>
      <rPr>
        <b/>
        <sz val="10"/>
        <rFont val="MS Sans Serif"/>
        <family val="2"/>
      </rPr>
      <t>Formule</t>
    </r>
  </si>
  <si>
    <t>Contiene gli algoritmi di calcolo dei tempi di marcia</t>
  </si>
  <si>
    <r>
      <t xml:space="preserve">6. Foglio di calcolo </t>
    </r>
    <r>
      <rPr>
        <b/>
        <sz val="10"/>
        <rFont val="MS Sans Serif"/>
        <family val="2"/>
      </rPr>
      <t>Costanti</t>
    </r>
  </si>
  <si>
    <t>I dati devono essere inseriti solo nelle caselle bianche mentre quelle gialle sono protette e riportano i dati dei tempi di marcia calcolati dal sistema. Le formule utilizzate per i calcoli sono invece ospitate in colonne nascoste. Se si ha necessità di togliere la protezione utilizzare la password "fstp" sotto la directory strumenti/protezione</t>
  </si>
  <si>
    <t>Contiene le costanti utilzzate per i calcoli</t>
  </si>
  <si>
    <t>Calcolo dei tempi di marcia</t>
  </si>
  <si>
    <r>
      <t>Colonna B (</t>
    </r>
    <r>
      <rPr>
        <b/>
        <sz val="10"/>
        <rFont val="MS Sans Serif"/>
        <family val="2"/>
      </rPr>
      <t>Toponimo)</t>
    </r>
    <r>
      <rPr>
        <sz val="10"/>
        <rFont val="MS Sans Serif"/>
        <family val="2"/>
      </rPr>
      <t>: Inserire i dati relativi al nome dei punti intermedi che costituiscono i limiti delle tratte definite (nome località o indicazione del punto Es: cambio pendenza)</t>
    </r>
  </si>
  <si>
    <t>Nome del percorso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</si>
</sst>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&quot; h&quot;"/>
  </numFmts>
  <fonts count="39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8"/>
      <name val="Tahoma"/>
      <family val="2"/>
    </font>
    <font>
      <sz val="10"/>
      <color indexed="8"/>
      <name val="MS Sans Serif"/>
      <family val="2"/>
    </font>
    <font>
      <b/>
      <sz val="11.75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"/>
      <name val="MS Sans Serif"/>
      <family val="2"/>
    </font>
    <font>
      <sz val="10"/>
      <name val="Swis721 Cn BT"/>
      <family val="2"/>
    </font>
    <font>
      <b/>
      <sz val="10"/>
      <name val="Swis721 Cn BT"/>
      <family val="2"/>
    </font>
    <font>
      <sz val="10"/>
      <color indexed="8"/>
      <name val="Swis721 Cn BT"/>
      <family val="2"/>
    </font>
    <font>
      <sz val="12"/>
      <name val="Arial"/>
      <family val="2"/>
    </font>
    <font>
      <i/>
      <sz val="12"/>
      <name val="Arial"/>
      <family val="2"/>
    </font>
    <font>
      <b/>
      <sz val="8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0" borderId="1" applyNumberFormat="0" applyAlignment="0" applyProtection="0"/>
    <xf numFmtId="0" fontId="6" fillId="0" borderId="2" applyNumberFormat="0" applyFill="0" applyAlignment="0" applyProtection="0"/>
    <xf numFmtId="0" fontId="7" fillId="11" borderId="3" applyNumberFormat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1" applyNumberFormat="0" applyAlignment="0" applyProtection="0"/>
    <xf numFmtId="40" fontId="0" fillId="0" borderId="0" applyFill="0" applyBorder="0" applyAlignment="0" applyProtection="0"/>
    <xf numFmtId="41" fontId="1" fillId="0" borderId="0" applyFill="0" applyBorder="0" applyAlignment="0" applyProtection="0"/>
    <xf numFmtId="0" fontId="10" fillId="7" borderId="0" applyNumberFormat="0" applyBorder="0" applyAlignment="0" applyProtection="0"/>
    <xf numFmtId="0" fontId="0" fillId="4" borderId="4" applyNumberFormat="0" applyAlignment="0" applyProtection="0"/>
    <xf numFmtId="0" fontId="11" fillId="10" borderId="5" applyNumberFormat="0" applyAlignment="0" applyProtection="0"/>
    <xf numFmtId="9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right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0" fontId="21" fillId="4" borderId="0" xfId="0" applyFont="1" applyFill="1" applyBorder="1" applyAlignment="1" applyProtection="1">
      <alignment horizontal="left" vertical="center"/>
      <protection hidden="1"/>
    </xf>
    <xf numFmtId="0" fontId="22" fillId="4" borderId="0" xfId="0" applyFont="1" applyFill="1" applyBorder="1" applyAlignment="1" applyProtection="1">
      <alignment vertical="center"/>
      <protection hidden="1"/>
    </xf>
    <xf numFmtId="14" fontId="24" fillId="4" borderId="0" xfId="0" applyNumberFormat="1" applyFont="1" applyFill="1" applyBorder="1" applyAlignment="1" applyProtection="1">
      <alignment horizontal="right" vertical="top"/>
      <protection hidden="1"/>
    </xf>
    <xf numFmtId="1" fontId="1" fillId="0" borderId="0" xfId="0" applyNumberFormat="1" applyFont="1" applyFill="1" applyBorder="1" applyAlignment="1" applyProtection="1">
      <alignment/>
      <protection hidden="1"/>
    </xf>
    <xf numFmtId="11" fontId="1" fillId="0" borderId="0" xfId="0" applyNumberFormat="1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vertical="top" wrapText="1"/>
      <protection/>
    </xf>
    <xf numFmtId="0" fontId="25" fillId="4" borderId="0" xfId="0" applyFont="1" applyFill="1" applyBorder="1" applyAlignment="1" applyProtection="1">
      <alignment horizontal="left" vertical="center"/>
      <protection hidden="1"/>
    </xf>
    <xf numFmtId="49" fontId="26" fillId="4" borderId="10" xfId="0" applyNumberFormat="1" applyFont="1" applyFill="1" applyBorder="1" applyAlignment="1" applyProtection="1">
      <alignment horizontal="center" vertical="center"/>
      <protection locked="0"/>
    </xf>
    <xf numFmtId="49" fontId="26" fillId="0" borderId="10" xfId="0" applyNumberFormat="1" applyFont="1" applyFill="1" applyBorder="1" applyAlignment="1" applyProtection="1">
      <alignment horizontal="center" vertical="center"/>
      <protection locked="0"/>
    </xf>
    <xf numFmtId="49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3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" fontId="25" fillId="0" borderId="0" xfId="0" applyNumberFormat="1" applyFont="1" applyFill="1" applyBorder="1" applyAlignment="1" applyProtection="1">
      <alignment vertical="center"/>
      <protection/>
    </xf>
    <xf numFmtId="11" fontId="25" fillId="0" borderId="0" xfId="0" applyNumberFormat="1" applyFont="1" applyFill="1" applyBorder="1" applyAlignment="1" applyProtection="1">
      <alignment horizontal="center" vertical="center"/>
      <protection hidden="1"/>
    </xf>
    <xf numFmtId="1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/>
    </xf>
    <xf numFmtId="164" fontId="25" fillId="0" borderId="0" xfId="0" applyNumberFormat="1" applyFont="1" applyFill="1" applyBorder="1" applyAlignment="1" applyProtection="1">
      <alignment vertical="center"/>
      <protection/>
    </xf>
    <xf numFmtId="14" fontId="25" fillId="4" borderId="0" xfId="0" applyNumberFormat="1" applyFont="1" applyFill="1" applyBorder="1" applyAlignment="1" applyProtection="1">
      <alignment horizontal="right" vertical="center"/>
      <protection hidden="1"/>
    </xf>
    <xf numFmtId="0" fontId="25" fillId="4" borderId="0" xfId="0" applyFont="1" applyFill="1" applyBorder="1" applyAlignment="1" applyProtection="1">
      <alignment horizontal="left" vertical="top"/>
      <protection hidden="1"/>
    </xf>
    <xf numFmtId="0" fontId="25" fillId="4" borderId="0" xfId="0" applyFont="1" applyFill="1" applyAlignment="1" applyProtection="1">
      <alignment horizontal="left" vertical="center"/>
      <protection hidden="1"/>
    </xf>
    <xf numFmtId="0" fontId="25" fillId="4" borderId="0" xfId="0" applyFont="1" applyFill="1" applyAlignment="1" applyProtection="1">
      <alignment horizontal="center" vertical="center"/>
      <protection hidden="1"/>
    </xf>
    <xf numFmtId="3" fontId="25" fillId="4" borderId="0" xfId="0" applyNumberFormat="1" applyFont="1" applyFill="1" applyBorder="1" applyAlignment="1" applyProtection="1">
      <alignment horizontal="right" vertical="top" textRotation="90"/>
      <protection hidden="1"/>
    </xf>
    <xf numFmtId="1" fontId="25" fillId="4" borderId="0" xfId="0" applyNumberFormat="1" applyFont="1" applyFill="1" applyBorder="1" applyAlignment="1" applyProtection="1">
      <alignment horizontal="center" vertical="center"/>
      <protection hidden="1"/>
    </xf>
    <xf numFmtId="1" fontId="25" fillId="4" borderId="0" xfId="0" applyNumberFormat="1" applyFont="1" applyFill="1" applyBorder="1" applyAlignment="1" applyProtection="1">
      <alignment horizontal="right" vertical="top"/>
      <protection hidden="1"/>
    </xf>
    <xf numFmtId="1" fontId="25" fillId="4" borderId="0" xfId="0" applyNumberFormat="1" applyFont="1" applyFill="1" applyBorder="1" applyAlignment="1" applyProtection="1">
      <alignment horizontal="right" vertical="top" textRotation="90"/>
      <protection hidden="1"/>
    </xf>
    <xf numFmtId="1" fontId="25" fillId="0" borderId="0" xfId="0" applyNumberFormat="1" applyFont="1" applyFill="1" applyBorder="1" applyAlignment="1" applyProtection="1">
      <alignment vertical="top"/>
      <protection hidden="1"/>
    </xf>
    <xf numFmtId="0" fontId="25" fillId="0" borderId="0" xfId="0" applyFont="1" applyFill="1" applyBorder="1" applyAlignment="1" applyProtection="1">
      <alignment horizontal="center" vertical="top"/>
      <protection hidden="1"/>
    </xf>
    <xf numFmtId="1" fontId="25" fillId="0" borderId="0" xfId="0" applyNumberFormat="1" applyFont="1" applyFill="1" applyBorder="1" applyAlignment="1" applyProtection="1">
      <alignment horizontal="center" vertical="top"/>
      <protection hidden="1"/>
    </xf>
    <xf numFmtId="0" fontId="25" fillId="0" borderId="0" xfId="0" applyFont="1" applyFill="1" applyBorder="1" applyAlignment="1" applyProtection="1">
      <alignment vertical="top"/>
      <protection hidden="1"/>
    </xf>
    <xf numFmtId="0" fontId="25" fillId="0" borderId="0" xfId="0" applyFont="1" applyFill="1" applyBorder="1" applyAlignment="1" applyProtection="1">
      <alignment horizontal="center" vertical="top" wrapText="1"/>
      <protection hidden="1"/>
    </xf>
    <xf numFmtId="0" fontId="25" fillId="0" borderId="0" xfId="0" applyFont="1" applyFill="1" applyBorder="1" applyAlignment="1" applyProtection="1">
      <alignment horizontal="center" vertical="top" wrapText="1"/>
      <protection/>
    </xf>
    <xf numFmtId="164" fontId="25" fillId="0" borderId="0" xfId="0" applyNumberFormat="1" applyFont="1" applyFill="1" applyBorder="1" applyAlignment="1" applyProtection="1">
      <alignment horizontal="center" vertical="top" wrapText="1"/>
      <protection/>
    </xf>
    <xf numFmtId="1" fontId="25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Font="1" applyFill="1" applyBorder="1" applyAlignment="1" applyProtection="1">
      <alignment vertical="top"/>
      <protection/>
    </xf>
    <xf numFmtId="3" fontId="25" fillId="4" borderId="0" xfId="0" applyNumberFormat="1" applyFont="1" applyFill="1" applyBorder="1" applyAlignment="1" applyProtection="1">
      <alignment horizontal="left" textRotation="90"/>
      <protection hidden="1"/>
    </xf>
    <xf numFmtId="3" fontId="25" fillId="4" borderId="0" xfId="0" applyNumberFormat="1" applyFont="1" applyFill="1" applyBorder="1" applyAlignment="1" applyProtection="1">
      <alignment horizontal="center" textRotation="90"/>
      <protection hidden="1"/>
    </xf>
    <xf numFmtId="1" fontId="25" fillId="4" borderId="0" xfId="0" applyNumberFormat="1" applyFont="1" applyFill="1" applyBorder="1" applyAlignment="1" applyProtection="1">
      <alignment horizontal="center" textRotation="90"/>
      <protection hidden="1"/>
    </xf>
    <xf numFmtId="1" fontId="25" fillId="4" borderId="0" xfId="0" applyNumberFormat="1" applyFont="1" applyFill="1" applyBorder="1" applyAlignment="1" applyProtection="1">
      <alignment horizontal="right" textRotation="90"/>
      <protection hidden="1"/>
    </xf>
    <xf numFmtId="1" fontId="25" fillId="0" borderId="0" xfId="0" applyNumberFormat="1" applyFont="1" applyFill="1" applyBorder="1" applyAlignment="1" applyProtection="1">
      <alignment horizontal="right" textRotation="90"/>
      <protection hidden="1"/>
    </xf>
    <xf numFmtId="0" fontId="25" fillId="0" borderId="0" xfId="0" applyFont="1" applyFill="1" applyBorder="1" applyAlignment="1" applyProtection="1">
      <alignment horizontal="center" textRotation="90"/>
      <protection hidden="1"/>
    </xf>
    <xf numFmtId="1" fontId="25" fillId="0" borderId="0" xfId="0" applyNumberFormat="1" applyFont="1" applyFill="1" applyBorder="1" applyAlignment="1" applyProtection="1">
      <alignment horizontal="center" textRotation="90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/>
      <protection hidden="1"/>
    </xf>
    <xf numFmtId="3" fontId="25" fillId="0" borderId="0" xfId="0" applyNumberFormat="1" applyFont="1" applyFill="1" applyBorder="1" applyAlignment="1" applyProtection="1">
      <alignment/>
      <protection hidden="1"/>
    </xf>
    <xf numFmtId="0" fontId="25" fillId="0" borderId="0" xfId="0" applyFont="1" applyFill="1" applyBorder="1" applyAlignment="1">
      <alignment/>
    </xf>
    <xf numFmtId="0" fontId="25" fillId="4" borderId="0" xfId="0" applyNumberFormat="1" applyFont="1" applyFill="1" applyBorder="1" applyAlignment="1" applyProtection="1">
      <alignment horizontal="left" vertical="center"/>
      <protection hidden="1"/>
    </xf>
    <xf numFmtId="0" fontId="1" fillId="4" borderId="0" xfId="0" applyFont="1" applyFill="1" applyAlignment="1" applyProtection="1">
      <alignment horizontal="left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1" fontId="1" fillId="0" borderId="0" xfId="0" applyNumberFormat="1" applyFont="1" applyFill="1" applyBorder="1" applyAlignment="1" applyProtection="1">
      <alignment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/>
    </xf>
    <xf numFmtId="164" fontId="1" fillId="0" borderId="0" xfId="0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/>
      <protection locked="0"/>
    </xf>
    <xf numFmtId="0" fontId="25" fillId="0" borderId="0" xfId="0" applyNumberFormat="1" applyFont="1" applyFill="1" applyBorder="1" applyAlignment="1" applyProtection="1">
      <alignment horizontal="left" vertical="top"/>
      <protection locked="0"/>
    </xf>
    <xf numFmtId="3" fontId="25" fillId="0" borderId="0" xfId="0" applyNumberFormat="1" applyFont="1" applyFill="1" applyBorder="1" applyAlignment="1" applyProtection="1">
      <alignment horizontal="center" vertical="top"/>
      <protection locked="0"/>
    </xf>
    <xf numFmtId="3" fontId="25" fillId="0" borderId="0" xfId="0" applyNumberFormat="1" applyFont="1" applyFill="1" applyBorder="1" applyAlignment="1" applyProtection="1">
      <alignment horizontal="center"/>
      <protection locked="0"/>
    </xf>
    <xf numFmtId="1" fontId="25" fillId="0" borderId="0" xfId="0" applyNumberFormat="1" applyFont="1" applyFill="1" applyBorder="1" applyAlignment="1" applyProtection="1">
      <alignment horizontal="center"/>
      <protection hidden="1"/>
    </xf>
    <xf numFmtId="2" fontId="25" fillId="0" borderId="0" xfId="0" applyNumberFormat="1" applyFont="1" applyFill="1" applyBorder="1" applyAlignment="1" applyProtection="1">
      <alignment horizontal="center"/>
      <protection hidden="1"/>
    </xf>
    <xf numFmtId="1" fontId="25" fillId="4" borderId="0" xfId="0" applyNumberFormat="1" applyFont="1" applyFill="1" applyBorder="1" applyAlignment="1" applyProtection="1">
      <alignment horizontal="center"/>
      <protection hidden="1"/>
    </xf>
    <xf numFmtId="1" fontId="25" fillId="0" borderId="0" xfId="0" applyNumberFormat="1" applyFont="1" applyFill="1" applyBorder="1" applyAlignment="1" applyProtection="1">
      <alignment horizontal="center"/>
      <protection locked="0"/>
    </xf>
    <xf numFmtId="1" fontId="25" fillId="0" borderId="0" xfId="0" applyNumberFormat="1" applyFont="1" applyFill="1" applyBorder="1" applyAlignment="1" applyProtection="1">
      <alignment horizontal="right"/>
      <protection hidden="1"/>
    </xf>
    <xf numFmtId="165" fontId="25" fillId="4" borderId="0" xfId="0" applyNumberFormat="1" applyFont="1" applyFill="1" applyBorder="1" applyAlignment="1" applyProtection="1">
      <alignment horizontal="right" vertical="top"/>
      <protection hidden="1"/>
    </xf>
    <xf numFmtId="3" fontId="25" fillId="0" borderId="0" xfId="0" applyNumberFormat="1" applyFont="1" applyFill="1" applyBorder="1" applyAlignment="1" applyProtection="1">
      <alignment vertical="top"/>
      <protection hidden="1"/>
    </xf>
    <xf numFmtId="0" fontId="25" fillId="0" borderId="0" xfId="0" applyFont="1" applyFill="1" applyBorder="1" applyAlignment="1">
      <alignment vertical="top"/>
    </xf>
    <xf numFmtId="164" fontId="25" fillId="0" borderId="0" xfId="0" applyNumberFormat="1" applyFont="1" applyFill="1" applyBorder="1" applyAlignment="1" applyProtection="1">
      <alignment vertical="top"/>
      <protection/>
    </xf>
    <xf numFmtId="1" fontId="25" fillId="0" borderId="0" xfId="0" applyNumberFormat="1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3" fontId="1" fillId="0" borderId="0" xfId="0" applyNumberFormat="1" applyFont="1" applyFill="1" applyBorder="1" applyAlignment="1" applyProtection="1">
      <alignment horizontal="center" vertical="top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" fontId="1" fillId="4" borderId="0" xfId="0" applyNumberFormat="1" applyFont="1" applyFill="1" applyBorder="1" applyAlignment="1" applyProtection="1">
      <alignment horizontal="center"/>
      <protection hidden="1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right"/>
      <protection hidden="1"/>
    </xf>
    <xf numFmtId="165" fontId="1" fillId="4" borderId="0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/>
      <protection hidden="1"/>
    </xf>
    <xf numFmtId="3" fontId="1" fillId="0" borderId="0" xfId="0" applyNumberFormat="1" applyFont="1" applyFill="1" applyBorder="1" applyAlignment="1" applyProtection="1">
      <alignment/>
      <protection hidden="1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right"/>
      <protection hidden="1" locked="0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34" fillId="0" borderId="0" xfId="0" applyFont="1" applyAlignment="1">
      <alignment vertical="top" wrapText="1"/>
    </xf>
    <xf numFmtId="14" fontId="34" fillId="0" borderId="0" xfId="0" applyNumberFormat="1" applyFont="1" applyAlignment="1">
      <alignment horizontal="right" vertical="top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 horizontal="left" vertical="top" wrapText="1"/>
    </xf>
    <xf numFmtId="0" fontId="34" fillId="0" borderId="0" xfId="0" applyFont="1" applyAlignment="1">
      <alignment horizontal="left"/>
    </xf>
    <xf numFmtId="11" fontId="33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11" fontId="35" fillId="0" borderId="0" xfId="0" applyNumberFormat="1" applyFont="1" applyAlignment="1">
      <alignment horizontal="left"/>
    </xf>
    <xf numFmtId="3" fontId="25" fillId="4" borderId="0" xfId="0" applyNumberFormat="1" applyFont="1" applyFill="1" applyBorder="1" applyAlignment="1" applyProtection="1">
      <alignment horizontal="left" vertical="center"/>
      <protection hidden="1"/>
    </xf>
    <xf numFmtId="3" fontId="25" fillId="0" borderId="0" xfId="0" applyNumberFormat="1" applyFont="1" applyFill="1" applyBorder="1" applyAlignment="1" applyProtection="1">
      <alignment horizontal="left" vertical="center"/>
      <protection locked="0"/>
    </xf>
    <xf numFmtId="1" fontId="25" fillId="4" borderId="0" xfId="45" applyNumberFormat="1" applyFont="1" applyFill="1" applyBorder="1" applyAlignment="1" applyProtection="1">
      <alignment horizontal="right" vertical="center"/>
      <protection hidden="1"/>
    </xf>
    <xf numFmtId="0" fontId="25" fillId="0" borderId="0" xfId="0" applyNumberFormat="1" applyFont="1" applyFill="1" applyBorder="1" applyAlignment="1" applyProtection="1">
      <alignment horizontal="left" vertical="center"/>
      <protection locked="0"/>
    </xf>
    <xf numFmtId="0" fontId="25" fillId="4" borderId="0" xfId="0" applyNumberFormat="1" applyFont="1" applyFill="1" applyBorder="1" applyAlignment="1" applyProtection="1">
      <alignment horizontal="right" vertical="center"/>
      <protection hidden="1"/>
    </xf>
    <xf numFmtId="0" fontId="25" fillId="4" borderId="0" xfId="0" applyFont="1" applyFill="1" applyBorder="1" applyAlignment="1" applyProtection="1">
      <alignment horizontal="center" vertical="center"/>
      <protection hidden="1"/>
    </xf>
    <xf numFmtId="0" fontId="23" fillId="4" borderId="0" xfId="0" applyFont="1" applyFill="1" applyBorder="1" applyAlignment="1" applyProtection="1">
      <alignment horizontal="left" vertical="center" wrapText="1"/>
      <protection hidden="1"/>
    </xf>
    <xf numFmtId="0" fontId="36" fillId="4" borderId="0" xfId="0" applyFont="1" applyFill="1" applyBorder="1" applyAlignment="1" applyProtection="1">
      <alignment horizontal="left" vertical="center" wrapText="1"/>
      <protection hidden="1"/>
    </xf>
    <xf numFmtId="0" fontId="32" fillId="0" borderId="0" xfId="0" applyFont="1" applyAlignment="1">
      <alignment vertical="top" wrapText="1"/>
    </xf>
    <xf numFmtId="0" fontId="32" fillId="0" borderId="0" xfId="0" applyFont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Besuchter Hyperlink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Hyperlink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Profilo altimetrico</a:t>
            </a:r>
          </a:p>
        </c:rich>
      </c:tx>
      <c:layout>
        <c:manualLayout>
          <c:xMode val="factor"/>
          <c:yMode val="factor"/>
          <c:x val="-0.01325"/>
          <c:y val="-0.0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"/>
          <c:w val="0.91925"/>
          <c:h val="0.76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'Dati profilo'!$C$10:$C$34</c:f>
              <c:numCache>
                <c:ptCount val="4"/>
                <c:pt idx="0">
                  <c:v>0</c:v>
                </c:pt>
              </c:numCache>
            </c:numRef>
          </c:cat>
          <c:val>
            <c:numRef>
              <c:f>'Dati profilo'!$B$10:$B$13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36876420"/>
        <c:axId val="63452325"/>
      </c:lineChart>
      <c:catAx>
        <c:axId val="36876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Distanza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3452325"/>
        <c:crossesAt val="0"/>
        <c:auto val="1"/>
        <c:lblOffset val="100"/>
        <c:noMultiLvlLbl val="0"/>
      </c:catAx>
      <c:valAx>
        <c:axId val="63452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Alt. s.l.m.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6876420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114300</xdr:colOff>
      <xdr:row>4</xdr:row>
      <xdr:rowOff>104775</xdr:rowOff>
    </xdr:from>
    <xdr:to>
      <xdr:col>20</xdr:col>
      <xdr:colOff>981075</xdr:colOff>
      <xdr:row>4</xdr:row>
      <xdr:rowOff>352425</xdr:rowOff>
    </xdr:to>
    <xdr:sp fLocksText="0">
      <xdr:nvSpPr>
        <xdr:cNvPr id="1" name="Testo 36"/>
        <xdr:cNvSpPr txBox="1">
          <a:spLocks noChangeArrowheads="1"/>
        </xdr:cNvSpPr>
      </xdr:nvSpPr>
      <xdr:spPr>
        <a:xfrm>
          <a:off x="5705475" y="1476375"/>
          <a:ext cx="866775" cy="247650"/>
        </a:xfrm>
        <a:prstGeom prst="rect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Profilo</a:t>
          </a:r>
        </a:p>
      </xdr:txBody>
    </xdr:sp>
    <xdr:clientData/>
  </xdr:twoCellAnchor>
  <xdr:twoCellAnchor>
    <xdr:from>
      <xdr:col>0</xdr:col>
      <xdr:colOff>28575</xdr:colOff>
      <xdr:row>0</xdr:row>
      <xdr:rowOff>180975</xdr:rowOff>
    </xdr:from>
    <xdr:to>
      <xdr:col>1</xdr:col>
      <xdr:colOff>466725</xdr:colOff>
      <xdr:row>0</xdr:row>
      <xdr:rowOff>523875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10953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533400</xdr:colOff>
      <xdr:row>0</xdr:row>
      <xdr:rowOff>57150</xdr:rowOff>
    </xdr:from>
    <xdr:to>
      <xdr:col>1</xdr:col>
      <xdr:colOff>1323975</xdr:colOff>
      <xdr:row>0</xdr:row>
      <xdr:rowOff>628650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57150"/>
          <a:ext cx="790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723900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76676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DH209"/>
  <sheetViews>
    <sheetView showGridLines="0" showZeros="0" tabSelected="1" showOutlineSymbols="0" defaultGridColor="0" view="pageBreakPreview" zoomScaleSheetLayoutView="100" colorId="10" workbookViewId="0" topLeftCell="A1">
      <selection activeCell="C14" sqref="C14"/>
    </sheetView>
  </sheetViews>
  <sheetFormatPr defaultColWidth="9.140625" defaultRowHeight="12.75"/>
  <cols>
    <col min="1" max="1" width="9.8515625" style="1" customWidth="1"/>
    <col min="2" max="2" width="22.57421875" style="1" customWidth="1"/>
    <col min="3" max="3" width="7.57421875" style="2" customWidth="1"/>
    <col min="4" max="4" width="6.28125" style="2" customWidth="1"/>
    <col min="5" max="7" width="0" style="2" hidden="1" customWidth="1"/>
    <col min="8" max="9" width="5.7109375" style="2" customWidth="1"/>
    <col min="10" max="11" width="0" style="2" hidden="1" customWidth="1"/>
    <col min="12" max="13" width="5.7109375" style="2" customWidth="1"/>
    <col min="14" max="19" width="0" style="2" hidden="1" customWidth="1"/>
    <col min="20" max="21" width="14.7109375" style="2" customWidth="1"/>
    <col min="22" max="22" width="7.8515625" style="3" customWidth="1"/>
    <col min="23" max="23" width="10.421875" style="4" customWidth="1"/>
    <col min="24" max="24" width="11.00390625" style="4" customWidth="1"/>
    <col min="25" max="25" width="10.421875" style="4" customWidth="1"/>
    <col min="26" max="26" width="11.00390625" style="4" customWidth="1"/>
    <col min="27" max="27" width="10.421875" style="4" customWidth="1"/>
    <col min="28" max="28" width="11.00390625" style="4" customWidth="1"/>
    <col min="29" max="29" width="10.421875" style="4" customWidth="1"/>
    <col min="30" max="30" width="11.00390625" style="4" customWidth="1"/>
    <col min="31" max="31" width="11.140625" style="4" customWidth="1"/>
    <col min="32" max="32" width="11.7109375" style="4" customWidth="1"/>
    <col min="33" max="35" width="11.140625" style="4" customWidth="1"/>
    <col min="36" max="36" width="11.7109375" style="4" customWidth="1"/>
    <col min="37" max="37" width="4.7109375" style="5" customWidth="1"/>
    <col min="38" max="38" width="7.8515625" style="4" customWidth="1"/>
    <col min="39" max="39" width="13.8515625" style="5" customWidth="1"/>
    <col min="40" max="40" width="11.421875" style="5" customWidth="1"/>
    <col min="41" max="41" width="14.7109375" style="5" customWidth="1"/>
    <col min="42" max="42" width="6.57421875" style="5" customWidth="1"/>
    <col min="43" max="43" width="7.28125" style="5" customWidth="1"/>
    <col min="44" max="44" width="13.00390625" style="5" customWidth="1"/>
    <col min="45" max="45" width="8.28125" style="6" customWidth="1"/>
    <col min="46" max="46" width="7.28125" style="5" customWidth="1"/>
    <col min="47" max="49" width="11.57421875" style="5" customWidth="1"/>
    <col min="50" max="50" width="6.140625" style="5" customWidth="1"/>
    <col min="51" max="51" width="13.8515625" style="6" customWidth="1"/>
    <col min="52" max="52" width="9.00390625" style="5" customWidth="1"/>
    <col min="53" max="53" width="11.140625" style="5" customWidth="1"/>
    <col min="54" max="56" width="11.57421875" style="5" customWidth="1"/>
    <col min="57" max="57" width="11.57421875" style="3" customWidth="1"/>
    <col min="58" max="65" width="11.57421875" style="5" customWidth="1"/>
    <col min="66" max="66" width="7.57421875" style="5" customWidth="1"/>
    <col min="67" max="16384" width="11.57421875" style="5" customWidth="1"/>
  </cols>
  <sheetData>
    <row r="1" spans="1:57" ht="54" customHeight="1">
      <c r="A1" s="7"/>
      <c r="B1" s="8"/>
      <c r="C1" s="127" t="s">
        <v>66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9">
        <f ca="1">TODAY()</f>
        <v>41569</v>
      </c>
      <c r="V1" s="10"/>
      <c r="W1" s="11"/>
      <c r="X1" s="11"/>
      <c r="Y1" s="12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4"/>
      <c r="AL1" s="15"/>
      <c r="AM1" s="15"/>
      <c r="AN1" s="15"/>
      <c r="AO1" s="15"/>
      <c r="AP1" s="15"/>
      <c r="AQ1" s="15"/>
      <c r="AW1" s="16"/>
      <c r="BE1" s="17"/>
    </row>
    <row r="2" spans="1:57" s="30" customFormat="1" ht="18" customHeight="1">
      <c r="A2" s="18" t="s">
        <v>0</v>
      </c>
      <c r="B2" s="18"/>
      <c r="C2" s="19" t="s">
        <v>1</v>
      </c>
      <c r="D2" s="20"/>
      <c r="E2" s="21"/>
      <c r="F2" s="21"/>
      <c r="G2" s="21"/>
      <c r="H2" s="20"/>
      <c r="I2" s="22"/>
      <c r="J2" s="21"/>
      <c r="K2" s="21"/>
      <c r="L2" s="20"/>
      <c r="M2" s="23"/>
      <c r="N2" s="24"/>
      <c r="O2" s="24"/>
      <c r="P2" s="24"/>
      <c r="Q2" s="24"/>
      <c r="R2" s="24"/>
      <c r="S2" s="24"/>
      <c r="T2" s="122" t="str">
        <f>"Sviluppo "&amp;SUM(Distanz)&amp;" m"</f>
        <v>Sviluppo 0 m</v>
      </c>
      <c r="U2" s="122"/>
      <c r="V2" s="25"/>
      <c r="W2" s="26"/>
      <c r="X2" s="26"/>
      <c r="Y2" s="27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9"/>
      <c r="AL2" s="28"/>
      <c r="AM2" s="29"/>
      <c r="AN2" s="29"/>
      <c r="AO2" s="29"/>
      <c r="AP2" s="29"/>
      <c r="AQ2" s="29"/>
      <c r="AS2" s="31"/>
      <c r="AY2" s="31"/>
      <c r="BE2" s="25"/>
    </row>
    <row r="3" spans="1:57" s="30" customFormat="1" ht="18" customHeight="1">
      <c r="A3" s="18" t="s">
        <v>2</v>
      </c>
      <c r="B3" s="3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24"/>
      <c r="O3" s="24"/>
      <c r="P3" s="24"/>
      <c r="Q3" s="24"/>
      <c r="R3" s="24"/>
      <c r="S3" s="24"/>
      <c r="T3" s="122" t="str">
        <f>"Disl. salita "&amp;SUM(Aufstieg)&amp;" m"</f>
        <v>Disl. salita 0 m</v>
      </c>
      <c r="U3" s="122"/>
      <c r="V3" s="25"/>
      <c r="W3" s="26"/>
      <c r="X3" s="26"/>
      <c r="Y3" s="27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9"/>
      <c r="AL3" s="28"/>
      <c r="AM3" s="29"/>
      <c r="AN3" s="29"/>
      <c r="AO3" s="29"/>
      <c r="AP3" s="29"/>
      <c r="AQ3" s="29"/>
      <c r="AS3" s="31"/>
      <c r="AY3" s="31"/>
      <c r="BE3" s="25"/>
    </row>
    <row r="4" spans="1:57" s="30" customFormat="1" ht="18" customHeight="1">
      <c r="A4" s="18" t="s">
        <v>98</v>
      </c>
      <c r="B4" s="18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24"/>
      <c r="O4" s="24"/>
      <c r="P4" s="24"/>
      <c r="Q4" s="24"/>
      <c r="R4" s="24"/>
      <c r="S4" s="24"/>
      <c r="T4" s="122" t="str">
        <f>"Disl. discesa "&amp;ABS(SUM(Abstieg))&amp;" m"</f>
        <v>Disl. discesa 0 m</v>
      </c>
      <c r="U4" s="122"/>
      <c r="V4" s="25"/>
      <c r="W4" s="26"/>
      <c r="X4" s="26"/>
      <c r="Y4" s="27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9"/>
      <c r="AL4" s="28"/>
      <c r="AM4" s="29"/>
      <c r="AN4" s="29"/>
      <c r="AO4" s="29"/>
      <c r="AP4" s="29"/>
      <c r="AQ4" s="29"/>
      <c r="AS4" s="31"/>
      <c r="AY4" s="31"/>
      <c r="BE4" s="25"/>
    </row>
    <row r="5" spans="1:57" s="30" customFormat="1" ht="41.25" customHeight="1">
      <c r="A5" s="33" t="s">
        <v>3</v>
      </c>
      <c r="B5" s="3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33"/>
      <c r="V5" s="25"/>
      <c r="W5" s="26"/>
      <c r="X5" s="26"/>
      <c r="Y5" s="27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9"/>
      <c r="AL5" s="28"/>
      <c r="AM5" s="29"/>
      <c r="AN5" s="29"/>
      <c r="AO5" s="29"/>
      <c r="AP5" s="29"/>
      <c r="AQ5" s="29"/>
      <c r="AS5" s="31"/>
      <c r="AY5" s="31"/>
      <c r="BE5" s="25"/>
    </row>
    <row r="6" spans="1:57" s="30" customFormat="1" ht="18" customHeight="1">
      <c r="A6" s="124" t="s">
        <v>4</v>
      </c>
      <c r="B6" s="124"/>
      <c r="C6" s="124"/>
      <c r="D6" s="124"/>
      <c r="E6" s="34"/>
      <c r="F6" s="34"/>
      <c r="G6" s="34"/>
      <c r="H6" s="125" t="s">
        <v>5</v>
      </c>
      <c r="I6" s="125"/>
      <c r="J6" s="35"/>
      <c r="K6" s="35"/>
      <c r="L6" s="125" t="s">
        <v>6</v>
      </c>
      <c r="M6" s="125"/>
      <c r="N6" s="35"/>
      <c r="O6" s="35"/>
      <c r="P6" s="35"/>
      <c r="Q6" s="35"/>
      <c r="R6" s="35"/>
      <c r="S6" s="35"/>
      <c r="T6" s="125" t="s">
        <v>7</v>
      </c>
      <c r="U6" s="125"/>
      <c r="V6" s="25"/>
      <c r="W6" s="26"/>
      <c r="X6" s="26"/>
      <c r="Y6" s="27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9"/>
      <c r="AL6" s="28"/>
      <c r="AM6" s="29"/>
      <c r="AN6" s="29"/>
      <c r="AO6" s="29"/>
      <c r="AP6" s="29"/>
      <c r="AQ6" s="29"/>
      <c r="AS6" s="31"/>
      <c r="AY6" s="31"/>
      <c r="BE6" s="25"/>
    </row>
    <row r="7" spans="1:79" s="48" customFormat="1" ht="16.5" customHeight="1">
      <c r="A7" s="33"/>
      <c r="B7" s="33"/>
      <c r="C7" s="120" t="s">
        <v>8</v>
      </c>
      <c r="D7" s="120"/>
      <c r="E7" s="36"/>
      <c r="F7" s="36"/>
      <c r="G7" s="36"/>
      <c r="H7" s="37">
        <f>SUM(t_to_calc)</f>
        <v>0</v>
      </c>
      <c r="I7" s="37">
        <f>SUM(t_from_calc)</f>
        <v>0</v>
      </c>
      <c r="J7" s="37">
        <f>SUM(t_to_round)</f>
        <v>0</v>
      </c>
      <c r="K7" s="37">
        <f>SUM(t_from_round)</f>
        <v>0</v>
      </c>
      <c r="L7" s="37">
        <f>SUM(t_to_man)</f>
        <v>0</v>
      </c>
      <c r="M7" s="37">
        <f>SUM(t_from_man)</f>
        <v>0</v>
      </c>
      <c r="N7" s="38"/>
      <c r="O7" s="38"/>
      <c r="P7" s="39"/>
      <c r="Q7" s="39"/>
      <c r="R7" s="39"/>
      <c r="S7" s="39"/>
      <c r="T7" s="39"/>
      <c r="U7" s="39"/>
      <c r="V7" s="40"/>
      <c r="W7" s="41"/>
      <c r="X7" s="41"/>
      <c r="Y7" s="42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3"/>
      <c r="AL7" s="44"/>
      <c r="AM7" s="44"/>
      <c r="AN7" s="44"/>
      <c r="AO7" s="44"/>
      <c r="AP7" s="44"/>
      <c r="AQ7" s="44"/>
      <c r="AR7" s="45"/>
      <c r="AS7" s="46"/>
      <c r="AT7" s="45"/>
      <c r="AU7" s="46"/>
      <c r="AV7" s="45"/>
      <c r="AW7" s="45"/>
      <c r="AX7" s="45"/>
      <c r="AY7" s="46"/>
      <c r="AZ7" s="45"/>
      <c r="BA7" s="45"/>
      <c r="BB7" s="45"/>
      <c r="BC7" s="45"/>
      <c r="BD7" s="45"/>
      <c r="BE7" s="47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</row>
    <row r="8" spans="1:57" s="30" customFormat="1" ht="58.5" customHeight="1">
      <c r="A8" s="49" t="s">
        <v>9</v>
      </c>
      <c r="B8" s="49" t="s">
        <v>10</v>
      </c>
      <c r="C8" s="50" t="s">
        <v>11</v>
      </c>
      <c r="D8" s="50" t="s">
        <v>12</v>
      </c>
      <c r="E8" s="50" t="s">
        <v>13</v>
      </c>
      <c r="F8" s="50" t="s">
        <v>14</v>
      </c>
      <c r="G8" s="50" t="s">
        <v>15</v>
      </c>
      <c r="H8" s="51" t="s">
        <v>16</v>
      </c>
      <c r="I8" s="51" t="s">
        <v>17</v>
      </c>
      <c r="J8" s="51" t="s">
        <v>18</v>
      </c>
      <c r="K8" s="51" t="s">
        <v>19</v>
      </c>
      <c r="L8" s="51" t="s">
        <v>16</v>
      </c>
      <c r="M8" s="51" t="s">
        <v>17</v>
      </c>
      <c r="N8" s="52" t="s">
        <v>20</v>
      </c>
      <c r="O8" s="52" t="s">
        <v>21</v>
      </c>
      <c r="P8" s="52" t="s">
        <v>22</v>
      </c>
      <c r="Q8" s="52" t="s">
        <v>23</v>
      </c>
      <c r="R8" s="52" t="s">
        <v>24</v>
      </c>
      <c r="S8" s="52" t="s">
        <v>25</v>
      </c>
      <c r="T8" s="51" t="s">
        <v>16</v>
      </c>
      <c r="U8" s="51" t="s">
        <v>17</v>
      </c>
      <c r="V8" s="53"/>
      <c r="W8" s="54"/>
      <c r="X8" s="54"/>
      <c r="Y8" s="55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29"/>
      <c r="AL8" s="56"/>
      <c r="AM8" s="57"/>
      <c r="AN8" s="57"/>
      <c r="AO8" s="58"/>
      <c r="AP8" s="57"/>
      <c r="AQ8" s="57"/>
      <c r="AR8" s="59"/>
      <c r="AS8" s="31"/>
      <c r="AT8" s="59"/>
      <c r="AU8" s="59"/>
      <c r="AV8" s="59"/>
      <c r="AW8" s="59"/>
      <c r="AY8" s="31"/>
      <c r="BE8" s="25"/>
    </row>
    <row r="9" spans="1:57" s="67" customFormat="1" ht="11.25" customHeight="1">
      <c r="A9" s="18"/>
      <c r="B9" s="18"/>
      <c r="C9" s="60"/>
      <c r="D9" s="61"/>
      <c r="E9" s="61"/>
      <c r="F9" s="61"/>
      <c r="G9" s="61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  <c r="W9" s="11"/>
      <c r="X9" s="11"/>
      <c r="Y9" s="64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6"/>
      <c r="AL9" s="65"/>
      <c r="AM9" s="66"/>
      <c r="AN9" s="66"/>
      <c r="AO9" s="66"/>
      <c r="AP9" s="66"/>
      <c r="AQ9" s="66"/>
      <c r="AS9" s="68"/>
      <c r="AY9" s="68"/>
      <c r="BE9" s="63"/>
    </row>
    <row r="10" spans="1:57" s="48" customFormat="1" ht="28.5" customHeight="1">
      <c r="A10" s="69">
        <v>1</v>
      </c>
      <c r="B10" s="70"/>
      <c r="C10" s="71"/>
      <c r="D10" s="72"/>
      <c r="E10" s="73">
        <f aca="true" t="shared" si="0" ref="E10:E41">IF((Distanz),C11-C10,"")</f>
      </c>
      <c r="F10" s="73">
        <f>IF((Distanz),100*Hoehendifferenz/Distanz,"")</f>
      </c>
      <c r="G10" s="74">
        <f>IF(Distanz,IF(ABS(Steigung)&gt;=40,"Bitte Distanz erhöhen",ABS(Steigung)/200+1),"")</f>
      </c>
      <c r="H10" s="75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10" s="75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10" s="73">
        <f>IF(Distanz,+ROUND(t_to_calc/5,0)*5,"")</f>
      </c>
      <c r="K10" s="73">
        <f>IF(Distanz,+ROUND(t_from_calc/5,0)*5,"")</f>
      </c>
      <c r="L10" s="76">
        <f>J10</f>
      </c>
      <c r="M10" s="76">
        <f aca="true" t="shared" si="1" ref="M10:M74">K10</f>
      </c>
      <c r="N10" s="77">
        <f>IF(Distanz,t_to_man,"")</f>
      </c>
      <c r="O10" s="77">
        <f aca="true" t="shared" si="2" ref="O10:O73">IF(Distanz,O11+t_from_man,0)</f>
        <v>0</v>
      </c>
      <c r="P10" s="77">
        <f>IF(Distanz,IF((t_to_cum/60)&gt;1,INT(t_to_cum/60)&amp;" h ",""),"")</f>
      </c>
      <c r="Q10" s="77">
        <f>IF(Distanz,IF(MOD(t_to_cum,60),MOD(t_to_cum,60)&amp;" min",""),"")</f>
      </c>
      <c r="R10" s="77">
        <f>IF(Distanz,IF((t_from_cum/60)&gt;1,INT(t_from_cum/60)&amp;" h ",""),"")</f>
      </c>
      <c r="S10" s="77">
        <f>IF(Distanz,IF(MOD(t_from_cum,60),MOD(t_from_cum,60)&amp;" min",""),"")</f>
      </c>
      <c r="T10" s="78"/>
      <c r="U10" s="78">
        <f>t_from_pan_h&amp;t_from_pan_min</f>
      </c>
      <c r="V10" s="40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3"/>
      <c r="AL10" s="41"/>
      <c r="AM10" s="43"/>
      <c r="AN10" s="43"/>
      <c r="AO10" s="79"/>
      <c r="AP10" s="79"/>
      <c r="AQ10" s="43"/>
      <c r="AR10" s="80"/>
      <c r="AS10" s="81"/>
      <c r="AU10" s="81"/>
      <c r="AV10" s="81"/>
      <c r="AY10" s="81"/>
      <c r="BE10" s="82"/>
    </row>
    <row r="11" spans="1:57" s="48" customFormat="1" ht="28.5" customHeight="1">
      <c r="A11" s="69">
        <v>2</v>
      </c>
      <c r="B11" s="70"/>
      <c r="C11" s="71"/>
      <c r="D11" s="72"/>
      <c r="E11" s="73">
        <f t="shared" si="0"/>
      </c>
      <c r="F11" s="73">
        <f aca="true" t="shared" si="3" ref="F11:F74">IF((Distanz),100*Hoehendifferenz/Distanz,"")</f>
      </c>
      <c r="G11" s="74">
        <f aca="true" t="shared" si="4" ref="G11:G74">IF(Distanz,IF(ABS(Steigung)&gt;=40,"Bitte Distanz erhöhen",ABS(Steigung)/200+1),"")</f>
      </c>
      <c r="H11" s="75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11" s="75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11" s="73">
        <f aca="true" t="shared" si="5" ref="J11:J74">IF(Distanz,+ROUND(t_to_calc/5,0)*5,"")</f>
      </c>
      <c r="K11" s="73">
        <f aca="true" t="shared" si="6" ref="K11:K74">IF(Distanz,+ROUND(t_from_calc/5,0)*5,"")</f>
      </c>
      <c r="L11" s="76">
        <f aca="true" t="shared" si="7" ref="L11:L74">J11</f>
      </c>
      <c r="M11" s="76">
        <f t="shared" si="1"/>
      </c>
      <c r="N11" s="77">
        <f>IF(Distanz,N10+t_to_man,"")</f>
      </c>
      <c r="O11" s="77">
        <f t="shared" si="2"/>
        <v>0</v>
      </c>
      <c r="P11" s="77">
        <f aca="true" t="shared" si="8" ref="P11:P74">IF(Distanz,IF((t_to_cum/60)&gt;1,INT(t_to_cum/60)&amp;" h ",""),"")</f>
      </c>
      <c r="Q11" s="77">
        <f aca="true" t="shared" si="9" ref="Q11:Q74">IF(Distanz,IF(MOD(t_to_cum,60),MOD(t_to_cum,60)&amp;" min",""),"")</f>
      </c>
      <c r="R11" s="77">
        <f aca="true" t="shared" si="10" ref="R11:R74">IF(Distanz,IF((t_from_cum/60)&gt;1,INT(t_from_cum/60)&amp;" h ",""),"")</f>
      </c>
      <c r="S11" s="77">
        <f aca="true" t="shared" si="11" ref="S11:S74">IF(Distanz,IF(MOD(t_from_cum,60),MOD(t_from_cum,60)&amp;" min",""),"")</f>
      </c>
      <c r="T11" s="78">
        <f>P10&amp;Q10</f>
      </c>
      <c r="U11" s="78">
        <f aca="true" t="shared" si="12" ref="U11:U74">t_from_pan_h&amp;t_from_pan_min</f>
      </c>
      <c r="V11" s="40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3"/>
      <c r="AL11" s="41"/>
      <c r="AM11" s="43"/>
      <c r="AN11" s="79"/>
      <c r="AO11" s="79"/>
      <c r="AP11" s="79"/>
      <c r="AQ11" s="79"/>
      <c r="AR11" s="80"/>
      <c r="AS11" s="81"/>
      <c r="AU11" s="81"/>
      <c r="AV11" s="81"/>
      <c r="AY11" s="81"/>
      <c r="BE11" s="82"/>
    </row>
    <row r="12" spans="1:57" s="48" customFormat="1" ht="28.5" customHeight="1">
      <c r="A12" s="69">
        <v>3</v>
      </c>
      <c r="B12" s="70"/>
      <c r="C12" s="71"/>
      <c r="D12" s="76"/>
      <c r="E12" s="73">
        <f t="shared" si="0"/>
      </c>
      <c r="F12" s="73">
        <f t="shared" si="3"/>
      </c>
      <c r="G12" s="74">
        <f t="shared" si="4"/>
      </c>
      <c r="H12" s="75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12" s="75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12" s="73">
        <f t="shared" si="5"/>
      </c>
      <c r="K12" s="73">
        <f t="shared" si="6"/>
      </c>
      <c r="L12" s="76">
        <f t="shared" si="7"/>
      </c>
      <c r="M12" s="76">
        <f>K12</f>
      </c>
      <c r="N12" s="77">
        <f aca="true" t="shared" si="13" ref="N12:N75">IF(Distanz,N11+t_to_man,"")</f>
      </c>
      <c r="O12" s="77">
        <f t="shared" si="2"/>
        <v>0</v>
      </c>
      <c r="P12" s="77">
        <f t="shared" si="8"/>
      </c>
      <c r="Q12" s="77">
        <f t="shared" si="9"/>
      </c>
      <c r="R12" s="77">
        <f t="shared" si="10"/>
      </c>
      <c r="S12" s="77">
        <f t="shared" si="11"/>
      </c>
      <c r="T12" s="78">
        <f aca="true" t="shared" si="14" ref="T12:T75">P11&amp;Q11</f>
      </c>
      <c r="U12" s="78">
        <f t="shared" si="12"/>
      </c>
      <c r="V12" s="40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3"/>
      <c r="AL12" s="41"/>
      <c r="AM12" s="43"/>
      <c r="AN12" s="79"/>
      <c r="AO12" s="79"/>
      <c r="AP12" s="79"/>
      <c r="AQ12" s="79"/>
      <c r="AR12" s="80"/>
      <c r="AS12" s="81"/>
      <c r="AU12" s="81"/>
      <c r="AV12" s="81"/>
      <c r="AY12" s="81"/>
      <c r="BE12" s="82"/>
    </row>
    <row r="13" spans="1:57" s="48" customFormat="1" ht="28.5" customHeight="1">
      <c r="A13" s="69">
        <v>4</v>
      </c>
      <c r="B13" s="70"/>
      <c r="C13" s="71"/>
      <c r="D13" s="72"/>
      <c r="E13" s="73">
        <f t="shared" si="0"/>
      </c>
      <c r="F13" s="73">
        <f t="shared" si="3"/>
      </c>
      <c r="G13" s="74">
        <f t="shared" si="4"/>
      </c>
      <c r="H13" s="75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13" s="75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13" s="73">
        <f t="shared" si="5"/>
      </c>
      <c r="K13" s="73">
        <f t="shared" si="6"/>
      </c>
      <c r="L13" s="76">
        <f t="shared" si="7"/>
      </c>
      <c r="M13" s="76">
        <f t="shared" si="1"/>
      </c>
      <c r="N13" s="77">
        <f t="shared" si="13"/>
      </c>
      <c r="O13" s="77">
        <f t="shared" si="2"/>
        <v>0</v>
      </c>
      <c r="P13" s="77">
        <f t="shared" si="8"/>
      </c>
      <c r="Q13" s="77">
        <f t="shared" si="9"/>
      </c>
      <c r="R13" s="77">
        <f t="shared" si="10"/>
      </c>
      <c r="S13" s="77">
        <f t="shared" si="11"/>
      </c>
      <c r="T13" s="78">
        <f t="shared" si="14"/>
      </c>
      <c r="U13" s="78">
        <f t="shared" si="12"/>
      </c>
      <c r="V13" s="40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3"/>
      <c r="AL13" s="41"/>
      <c r="AM13" s="43"/>
      <c r="AN13" s="79"/>
      <c r="AO13" s="79"/>
      <c r="AP13" s="79"/>
      <c r="AQ13" s="79"/>
      <c r="AR13" s="80"/>
      <c r="AS13" s="81"/>
      <c r="AU13" s="81"/>
      <c r="AV13" s="81"/>
      <c r="AY13" s="81"/>
      <c r="BE13" s="82"/>
    </row>
    <row r="14" spans="1:57" s="48" customFormat="1" ht="28.5" customHeight="1">
      <c r="A14" s="69">
        <v>5</v>
      </c>
      <c r="B14" s="69"/>
      <c r="C14" s="83"/>
      <c r="D14" s="76"/>
      <c r="E14" s="73">
        <f t="shared" si="0"/>
      </c>
      <c r="F14" s="73">
        <f t="shared" si="3"/>
      </c>
      <c r="G14" s="74">
        <f t="shared" si="4"/>
      </c>
      <c r="H14" s="75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14" s="75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14" s="73">
        <f t="shared" si="5"/>
      </c>
      <c r="K14" s="73">
        <f t="shared" si="6"/>
      </c>
      <c r="L14" s="76">
        <f t="shared" si="7"/>
      </c>
      <c r="M14" s="76">
        <f t="shared" si="1"/>
      </c>
      <c r="N14" s="77">
        <f t="shared" si="13"/>
      </c>
      <c r="O14" s="77">
        <f t="shared" si="2"/>
        <v>0</v>
      </c>
      <c r="P14" s="77">
        <f t="shared" si="8"/>
      </c>
      <c r="Q14" s="77">
        <f t="shared" si="9"/>
      </c>
      <c r="R14" s="77">
        <f t="shared" si="10"/>
      </c>
      <c r="S14" s="77">
        <f t="shared" si="11"/>
      </c>
      <c r="T14" s="78">
        <f t="shared" si="14"/>
      </c>
      <c r="U14" s="78">
        <f t="shared" si="12"/>
      </c>
      <c r="V14" s="40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3"/>
      <c r="AL14" s="41"/>
      <c r="AM14" s="43"/>
      <c r="AN14" s="79"/>
      <c r="AO14" s="79"/>
      <c r="AP14" s="79"/>
      <c r="AQ14" s="79"/>
      <c r="AR14" s="80"/>
      <c r="AS14" s="81"/>
      <c r="AU14" s="81"/>
      <c r="AV14" s="81"/>
      <c r="AY14" s="81"/>
      <c r="BE14" s="82"/>
    </row>
    <row r="15" spans="1:57" s="48" customFormat="1" ht="28.5" customHeight="1">
      <c r="A15" s="69">
        <v>6</v>
      </c>
      <c r="B15" s="70"/>
      <c r="C15" s="71"/>
      <c r="D15" s="72"/>
      <c r="E15" s="73">
        <f t="shared" si="0"/>
      </c>
      <c r="F15" s="73">
        <f t="shared" si="3"/>
      </c>
      <c r="G15" s="74">
        <f t="shared" si="4"/>
      </c>
      <c r="H15" s="75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15" s="75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15" s="73">
        <f t="shared" si="5"/>
      </c>
      <c r="K15" s="73">
        <f t="shared" si="6"/>
      </c>
      <c r="L15" s="76">
        <f t="shared" si="7"/>
      </c>
      <c r="M15" s="76">
        <f t="shared" si="1"/>
      </c>
      <c r="N15" s="77">
        <f t="shared" si="13"/>
      </c>
      <c r="O15" s="77">
        <f t="shared" si="2"/>
        <v>0</v>
      </c>
      <c r="P15" s="77">
        <f t="shared" si="8"/>
      </c>
      <c r="Q15" s="77">
        <f t="shared" si="9"/>
      </c>
      <c r="R15" s="77">
        <f t="shared" si="10"/>
      </c>
      <c r="S15" s="77">
        <f t="shared" si="11"/>
      </c>
      <c r="T15" s="78">
        <f t="shared" si="14"/>
      </c>
      <c r="U15" s="78">
        <f t="shared" si="12"/>
      </c>
      <c r="V15" s="40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3"/>
      <c r="AL15" s="41"/>
      <c r="AM15" s="43"/>
      <c r="AN15" s="79"/>
      <c r="AO15" s="79"/>
      <c r="AP15" s="79"/>
      <c r="AQ15" s="79"/>
      <c r="AR15" s="80"/>
      <c r="AS15" s="81"/>
      <c r="AU15" s="81"/>
      <c r="AV15" s="81"/>
      <c r="AY15" s="81"/>
      <c r="BE15" s="82"/>
    </row>
    <row r="16" spans="1:57" s="48" customFormat="1" ht="28.5" customHeight="1">
      <c r="A16" s="69">
        <v>7</v>
      </c>
      <c r="B16" s="69"/>
      <c r="C16" s="83"/>
      <c r="D16" s="76"/>
      <c r="E16" s="73">
        <f t="shared" si="0"/>
      </c>
      <c r="F16" s="73">
        <f t="shared" si="3"/>
      </c>
      <c r="G16" s="74">
        <f t="shared" si="4"/>
      </c>
      <c r="H16" s="75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16" s="75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16" s="73">
        <f t="shared" si="5"/>
      </c>
      <c r="K16" s="73">
        <f t="shared" si="6"/>
      </c>
      <c r="L16" s="76">
        <f t="shared" si="7"/>
      </c>
      <c r="M16" s="76">
        <f t="shared" si="1"/>
      </c>
      <c r="N16" s="77">
        <f t="shared" si="13"/>
      </c>
      <c r="O16" s="77">
        <f t="shared" si="2"/>
        <v>0</v>
      </c>
      <c r="P16" s="77">
        <f t="shared" si="8"/>
      </c>
      <c r="Q16" s="77">
        <f t="shared" si="9"/>
      </c>
      <c r="R16" s="77">
        <f t="shared" si="10"/>
      </c>
      <c r="S16" s="77">
        <f t="shared" si="11"/>
      </c>
      <c r="T16" s="78">
        <f t="shared" si="14"/>
      </c>
      <c r="U16" s="78">
        <f t="shared" si="12"/>
      </c>
      <c r="V16" s="40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3"/>
      <c r="AL16" s="41"/>
      <c r="AM16" s="43"/>
      <c r="AN16" s="79"/>
      <c r="AO16" s="79"/>
      <c r="AP16" s="79"/>
      <c r="AQ16" s="79"/>
      <c r="AR16" s="80"/>
      <c r="AS16" s="81"/>
      <c r="AU16" s="81"/>
      <c r="AV16" s="81"/>
      <c r="AY16" s="81"/>
      <c r="BE16" s="82"/>
    </row>
    <row r="17" spans="1:57" s="48" customFormat="1" ht="28.5" customHeight="1">
      <c r="A17" s="69">
        <v>8</v>
      </c>
      <c r="B17" s="70"/>
      <c r="C17" s="71"/>
      <c r="D17" s="72"/>
      <c r="E17" s="73">
        <f t="shared" si="0"/>
      </c>
      <c r="F17" s="73">
        <f t="shared" si="3"/>
      </c>
      <c r="G17" s="74">
        <f t="shared" si="4"/>
      </c>
      <c r="H17" s="75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17" s="75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17" s="73">
        <f t="shared" si="5"/>
      </c>
      <c r="K17" s="73">
        <f t="shared" si="6"/>
      </c>
      <c r="L17" s="76">
        <f t="shared" si="7"/>
      </c>
      <c r="M17" s="76">
        <f t="shared" si="1"/>
      </c>
      <c r="N17" s="77">
        <f t="shared" si="13"/>
      </c>
      <c r="O17" s="77">
        <f t="shared" si="2"/>
        <v>0</v>
      </c>
      <c r="P17" s="77">
        <f t="shared" si="8"/>
      </c>
      <c r="Q17" s="77">
        <f t="shared" si="9"/>
      </c>
      <c r="R17" s="77">
        <f t="shared" si="10"/>
      </c>
      <c r="S17" s="77">
        <f t="shared" si="11"/>
      </c>
      <c r="T17" s="78">
        <f t="shared" si="14"/>
      </c>
      <c r="U17" s="78">
        <f t="shared" si="12"/>
      </c>
      <c r="V17" s="40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3"/>
      <c r="AL17" s="41"/>
      <c r="AM17" s="43"/>
      <c r="AN17" s="79"/>
      <c r="AO17" s="79"/>
      <c r="AP17" s="79"/>
      <c r="AQ17" s="79"/>
      <c r="AR17" s="80"/>
      <c r="AS17" s="81"/>
      <c r="AU17" s="81"/>
      <c r="AV17" s="81"/>
      <c r="AY17" s="81"/>
      <c r="BE17" s="82"/>
    </row>
    <row r="18" spans="1:57" s="48" customFormat="1" ht="28.5" customHeight="1">
      <c r="A18" s="69">
        <v>9</v>
      </c>
      <c r="B18" s="70"/>
      <c r="C18" s="71"/>
      <c r="D18" s="76"/>
      <c r="E18" s="73">
        <f t="shared" si="0"/>
      </c>
      <c r="F18" s="73">
        <f t="shared" si="3"/>
      </c>
      <c r="G18" s="74">
        <f t="shared" si="4"/>
      </c>
      <c r="H18" s="75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18" s="75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18" s="73">
        <f t="shared" si="5"/>
      </c>
      <c r="K18" s="73">
        <f t="shared" si="6"/>
      </c>
      <c r="L18" s="76">
        <f t="shared" si="7"/>
      </c>
      <c r="M18" s="76">
        <f t="shared" si="1"/>
      </c>
      <c r="N18" s="77">
        <f t="shared" si="13"/>
      </c>
      <c r="O18" s="77">
        <f t="shared" si="2"/>
        <v>0</v>
      </c>
      <c r="P18" s="77">
        <f t="shared" si="8"/>
      </c>
      <c r="Q18" s="77">
        <f t="shared" si="9"/>
      </c>
      <c r="R18" s="77">
        <f t="shared" si="10"/>
      </c>
      <c r="S18" s="77">
        <f t="shared" si="11"/>
      </c>
      <c r="T18" s="78">
        <f t="shared" si="14"/>
      </c>
      <c r="U18" s="78">
        <f t="shared" si="12"/>
      </c>
      <c r="V18" s="40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3"/>
      <c r="AL18" s="41"/>
      <c r="AM18" s="43"/>
      <c r="AN18" s="79"/>
      <c r="AO18" s="79"/>
      <c r="AP18" s="79"/>
      <c r="AQ18" s="79"/>
      <c r="AR18" s="80"/>
      <c r="AS18" s="81"/>
      <c r="AU18" s="81"/>
      <c r="AV18" s="81"/>
      <c r="AY18" s="81"/>
      <c r="BE18" s="82"/>
    </row>
    <row r="19" spans="1:57" s="48" customFormat="1" ht="28.5" customHeight="1">
      <c r="A19" s="69">
        <v>10</v>
      </c>
      <c r="B19" s="70"/>
      <c r="C19" s="71"/>
      <c r="D19" s="72"/>
      <c r="E19" s="73">
        <f t="shared" si="0"/>
      </c>
      <c r="F19" s="73">
        <f t="shared" si="3"/>
      </c>
      <c r="G19" s="74">
        <f t="shared" si="4"/>
      </c>
      <c r="H19" s="75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19" s="75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19" s="73">
        <f t="shared" si="5"/>
      </c>
      <c r="K19" s="73">
        <f t="shared" si="6"/>
      </c>
      <c r="L19" s="76">
        <f t="shared" si="7"/>
      </c>
      <c r="M19" s="76">
        <f t="shared" si="1"/>
      </c>
      <c r="N19" s="77">
        <f t="shared" si="13"/>
      </c>
      <c r="O19" s="77">
        <f t="shared" si="2"/>
        <v>0</v>
      </c>
      <c r="P19" s="77">
        <f t="shared" si="8"/>
      </c>
      <c r="Q19" s="77">
        <f t="shared" si="9"/>
      </c>
      <c r="R19" s="77">
        <f t="shared" si="10"/>
      </c>
      <c r="S19" s="77">
        <f t="shared" si="11"/>
      </c>
      <c r="T19" s="78">
        <f t="shared" si="14"/>
      </c>
      <c r="U19" s="78">
        <f t="shared" si="12"/>
      </c>
      <c r="V19" s="40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3"/>
      <c r="AL19" s="41"/>
      <c r="AM19" s="43"/>
      <c r="AN19" s="79"/>
      <c r="AO19" s="79"/>
      <c r="AP19" s="79"/>
      <c r="AQ19" s="79"/>
      <c r="AR19" s="80"/>
      <c r="AS19" s="81"/>
      <c r="AU19" s="81"/>
      <c r="AV19" s="81"/>
      <c r="AY19" s="81"/>
      <c r="BE19" s="82"/>
    </row>
    <row r="20" spans="1:57" s="48" customFormat="1" ht="28.5" customHeight="1">
      <c r="A20" s="69">
        <v>11</v>
      </c>
      <c r="B20" s="70"/>
      <c r="C20" s="71"/>
      <c r="D20" s="76"/>
      <c r="E20" s="73">
        <f t="shared" si="0"/>
      </c>
      <c r="F20" s="73">
        <f t="shared" si="3"/>
      </c>
      <c r="G20" s="74">
        <f t="shared" si="4"/>
      </c>
      <c r="H20" s="75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20" s="75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20" s="73">
        <f t="shared" si="5"/>
      </c>
      <c r="K20" s="73">
        <f t="shared" si="6"/>
      </c>
      <c r="L20" s="76">
        <f t="shared" si="7"/>
      </c>
      <c r="M20" s="76">
        <f t="shared" si="1"/>
      </c>
      <c r="N20" s="77">
        <f t="shared" si="13"/>
      </c>
      <c r="O20" s="77">
        <f t="shared" si="2"/>
        <v>0</v>
      </c>
      <c r="P20" s="77">
        <f t="shared" si="8"/>
      </c>
      <c r="Q20" s="77">
        <f t="shared" si="9"/>
      </c>
      <c r="R20" s="77">
        <f t="shared" si="10"/>
      </c>
      <c r="S20" s="77">
        <f t="shared" si="11"/>
      </c>
      <c r="T20" s="78">
        <f t="shared" si="14"/>
      </c>
      <c r="U20" s="78">
        <f t="shared" si="12"/>
      </c>
      <c r="V20" s="40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3"/>
      <c r="AL20" s="41"/>
      <c r="AM20" s="43"/>
      <c r="AN20" s="79"/>
      <c r="AO20" s="79"/>
      <c r="AP20" s="79"/>
      <c r="AQ20" s="79"/>
      <c r="AR20" s="80"/>
      <c r="AS20" s="81"/>
      <c r="AU20" s="81"/>
      <c r="AV20" s="81"/>
      <c r="AY20" s="81"/>
      <c r="BE20" s="82"/>
    </row>
    <row r="21" spans="1:57" s="97" customFormat="1" ht="28.5" customHeight="1">
      <c r="A21" s="84">
        <v>12</v>
      </c>
      <c r="B21" s="85"/>
      <c r="C21" s="86"/>
      <c r="D21" s="87"/>
      <c r="E21" s="73">
        <f t="shared" si="0"/>
      </c>
      <c r="F21" s="12">
        <f t="shared" si="3"/>
      </c>
      <c r="G21" s="88">
        <f t="shared" si="4"/>
      </c>
      <c r="H21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21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21" s="12">
        <f t="shared" si="5"/>
      </c>
      <c r="K21" s="12">
        <f t="shared" si="6"/>
      </c>
      <c r="L21" s="90">
        <f t="shared" si="7"/>
      </c>
      <c r="M21" s="90">
        <f t="shared" si="1"/>
      </c>
      <c r="N21" s="91">
        <f t="shared" si="13"/>
      </c>
      <c r="O21" s="91">
        <f t="shared" si="2"/>
        <v>0</v>
      </c>
      <c r="P21" s="91">
        <f t="shared" si="8"/>
      </c>
      <c r="Q21" s="91">
        <f t="shared" si="9"/>
      </c>
      <c r="R21" s="91">
        <f t="shared" si="10"/>
      </c>
      <c r="S21" s="91">
        <f t="shared" si="11"/>
      </c>
      <c r="T21" s="92">
        <f t="shared" si="14"/>
      </c>
      <c r="U21" s="92">
        <f t="shared" si="12"/>
      </c>
      <c r="V21" s="10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93"/>
      <c r="AL21" s="13"/>
      <c r="AM21" s="93"/>
      <c r="AN21" s="94"/>
      <c r="AO21" s="94"/>
      <c r="AP21" s="94"/>
      <c r="AQ21" s="94"/>
      <c r="AR21" s="95"/>
      <c r="AS21" s="96"/>
      <c r="AU21" s="96"/>
      <c r="AV21" s="96"/>
      <c r="AY21" s="96"/>
      <c r="BE21" s="98"/>
    </row>
    <row r="22" spans="1:57" s="97" customFormat="1" ht="28.5" customHeight="1">
      <c r="A22" s="84">
        <v>13</v>
      </c>
      <c r="B22" s="85"/>
      <c r="C22" s="86"/>
      <c r="D22" s="87"/>
      <c r="E22" s="73">
        <f t="shared" si="0"/>
      </c>
      <c r="F22" s="12">
        <f t="shared" si="3"/>
      </c>
      <c r="G22" s="88">
        <f t="shared" si="4"/>
      </c>
      <c r="H22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22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22" s="12">
        <f t="shared" si="5"/>
      </c>
      <c r="K22" s="12">
        <f t="shared" si="6"/>
      </c>
      <c r="L22" s="90">
        <f t="shared" si="7"/>
      </c>
      <c r="M22" s="90">
        <f t="shared" si="1"/>
      </c>
      <c r="N22" s="91">
        <f t="shared" si="13"/>
      </c>
      <c r="O22" s="91">
        <f t="shared" si="2"/>
        <v>0</v>
      </c>
      <c r="P22" s="91">
        <f t="shared" si="8"/>
      </c>
      <c r="Q22" s="91">
        <f t="shared" si="9"/>
      </c>
      <c r="R22" s="91">
        <f t="shared" si="10"/>
      </c>
      <c r="S22" s="91">
        <f t="shared" si="11"/>
      </c>
      <c r="T22" s="92">
        <f t="shared" si="14"/>
      </c>
      <c r="U22" s="92">
        <f t="shared" si="12"/>
      </c>
      <c r="V22" s="10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93"/>
      <c r="AL22" s="13"/>
      <c r="AM22" s="93"/>
      <c r="AN22" s="94"/>
      <c r="AO22" s="94"/>
      <c r="AP22" s="94"/>
      <c r="AQ22" s="94"/>
      <c r="AR22" s="95"/>
      <c r="AS22" s="96"/>
      <c r="AU22" s="96"/>
      <c r="AV22" s="96"/>
      <c r="AY22" s="96"/>
      <c r="BE22" s="98"/>
    </row>
    <row r="23" spans="1:57" s="97" customFormat="1" ht="28.5" customHeight="1">
      <c r="A23" s="84">
        <v>14</v>
      </c>
      <c r="B23" s="85"/>
      <c r="C23" s="86"/>
      <c r="D23" s="87"/>
      <c r="E23" s="73">
        <f t="shared" si="0"/>
      </c>
      <c r="F23" s="12">
        <f t="shared" si="3"/>
      </c>
      <c r="G23" s="88">
        <f t="shared" si="4"/>
      </c>
      <c r="H23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23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23" s="12">
        <f t="shared" si="5"/>
      </c>
      <c r="K23" s="12">
        <f t="shared" si="6"/>
      </c>
      <c r="L23" s="90">
        <f t="shared" si="7"/>
      </c>
      <c r="M23" s="90">
        <f t="shared" si="1"/>
      </c>
      <c r="N23" s="91">
        <f t="shared" si="13"/>
      </c>
      <c r="O23" s="91">
        <f t="shared" si="2"/>
        <v>0</v>
      </c>
      <c r="P23" s="91">
        <f t="shared" si="8"/>
      </c>
      <c r="Q23" s="91">
        <f t="shared" si="9"/>
      </c>
      <c r="R23" s="91">
        <f t="shared" si="10"/>
      </c>
      <c r="S23" s="91">
        <f t="shared" si="11"/>
      </c>
      <c r="T23" s="92">
        <f t="shared" si="14"/>
      </c>
      <c r="U23" s="92">
        <f t="shared" si="12"/>
      </c>
      <c r="V23" s="10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93"/>
      <c r="AL23" s="13"/>
      <c r="AM23" s="93"/>
      <c r="AN23" s="94"/>
      <c r="AO23" s="94"/>
      <c r="AP23" s="94"/>
      <c r="AQ23" s="94"/>
      <c r="AR23" s="95"/>
      <c r="AS23" s="96"/>
      <c r="AU23" s="96"/>
      <c r="AV23" s="96"/>
      <c r="AY23" s="96"/>
      <c r="BE23" s="98"/>
    </row>
    <row r="24" spans="1:57" s="97" customFormat="1" ht="28.5" customHeight="1">
      <c r="A24" s="84">
        <v>15</v>
      </c>
      <c r="B24" s="85"/>
      <c r="C24" s="86"/>
      <c r="D24" s="87"/>
      <c r="E24" s="73">
        <f t="shared" si="0"/>
      </c>
      <c r="F24" s="12">
        <f t="shared" si="3"/>
      </c>
      <c r="G24" s="88">
        <f t="shared" si="4"/>
      </c>
      <c r="H24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24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24" s="12">
        <f t="shared" si="5"/>
      </c>
      <c r="K24" s="12">
        <f t="shared" si="6"/>
      </c>
      <c r="L24" s="90">
        <f t="shared" si="7"/>
      </c>
      <c r="M24" s="90">
        <f t="shared" si="1"/>
      </c>
      <c r="N24" s="91">
        <f t="shared" si="13"/>
      </c>
      <c r="O24" s="91">
        <f t="shared" si="2"/>
        <v>0</v>
      </c>
      <c r="P24" s="91">
        <f t="shared" si="8"/>
      </c>
      <c r="Q24" s="91">
        <f t="shared" si="9"/>
      </c>
      <c r="R24" s="91">
        <f t="shared" si="10"/>
      </c>
      <c r="S24" s="91">
        <f t="shared" si="11"/>
      </c>
      <c r="T24" s="92">
        <f t="shared" si="14"/>
      </c>
      <c r="U24" s="92">
        <f t="shared" si="12"/>
      </c>
      <c r="V24" s="10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93"/>
      <c r="AL24" s="13"/>
      <c r="AM24" s="93"/>
      <c r="AN24" s="94"/>
      <c r="AO24" s="94"/>
      <c r="AP24" s="94"/>
      <c r="AQ24" s="94"/>
      <c r="AR24" s="95"/>
      <c r="AS24" s="96"/>
      <c r="AU24" s="96"/>
      <c r="AV24" s="96"/>
      <c r="AY24" s="96"/>
      <c r="BE24" s="98"/>
    </row>
    <row r="25" spans="1:57" s="97" customFormat="1" ht="28.5" customHeight="1">
      <c r="A25" s="84">
        <v>16</v>
      </c>
      <c r="B25" s="85"/>
      <c r="C25" s="86"/>
      <c r="D25" s="87"/>
      <c r="E25" s="73">
        <f t="shared" si="0"/>
      </c>
      <c r="F25" s="12">
        <f t="shared" si="3"/>
      </c>
      <c r="G25" s="88">
        <f t="shared" si="4"/>
      </c>
      <c r="H25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25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25" s="12">
        <f t="shared" si="5"/>
      </c>
      <c r="K25" s="12">
        <f t="shared" si="6"/>
      </c>
      <c r="L25" s="90">
        <f t="shared" si="7"/>
      </c>
      <c r="M25" s="90">
        <f t="shared" si="1"/>
      </c>
      <c r="N25" s="91">
        <f t="shared" si="13"/>
      </c>
      <c r="O25" s="91">
        <f t="shared" si="2"/>
        <v>0</v>
      </c>
      <c r="P25" s="91">
        <f t="shared" si="8"/>
      </c>
      <c r="Q25" s="91">
        <f t="shared" si="9"/>
      </c>
      <c r="R25" s="91">
        <f t="shared" si="10"/>
      </c>
      <c r="S25" s="91">
        <f t="shared" si="11"/>
      </c>
      <c r="T25" s="92">
        <f t="shared" si="14"/>
      </c>
      <c r="U25" s="92">
        <f t="shared" si="12"/>
      </c>
      <c r="V25" s="10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93"/>
      <c r="AL25" s="13"/>
      <c r="AM25" s="93"/>
      <c r="AN25" s="94"/>
      <c r="AO25" s="94"/>
      <c r="AP25" s="94"/>
      <c r="AQ25" s="94"/>
      <c r="AR25" s="95"/>
      <c r="AS25" s="96"/>
      <c r="AU25" s="96"/>
      <c r="AV25" s="96"/>
      <c r="AY25" s="96"/>
      <c r="BE25" s="98"/>
    </row>
    <row r="26" spans="1:57" s="97" customFormat="1" ht="28.5" customHeight="1">
      <c r="A26" s="84">
        <v>17</v>
      </c>
      <c r="B26" s="85"/>
      <c r="C26" s="86"/>
      <c r="D26" s="87"/>
      <c r="E26" s="73">
        <f t="shared" si="0"/>
      </c>
      <c r="F26" s="12">
        <f t="shared" si="3"/>
      </c>
      <c r="G26" s="88">
        <f t="shared" si="4"/>
      </c>
      <c r="H26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26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26" s="12">
        <f t="shared" si="5"/>
      </c>
      <c r="K26" s="12">
        <f t="shared" si="6"/>
      </c>
      <c r="L26" s="90">
        <f t="shared" si="7"/>
      </c>
      <c r="M26" s="90">
        <f t="shared" si="1"/>
      </c>
      <c r="N26" s="91">
        <f t="shared" si="13"/>
      </c>
      <c r="O26" s="91">
        <f t="shared" si="2"/>
        <v>0</v>
      </c>
      <c r="P26" s="91">
        <f t="shared" si="8"/>
      </c>
      <c r="Q26" s="91">
        <f t="shared" si="9"/>
      </c>
      <c r="R26" s="91">
        <f t="shared" si="10"/>
      </c>
      <c r="S26" s="91">
        <f t="shared" si="11"/>
      </c>
      <c r="T26" s="92">
        <f t="shared" si="14"/>
      </c>
      <c r="U26" s="92">
        <f t="shared" si="12"/>
      </c>
      <c r="V26" s="10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93"/>
      <c r="AL26" s="13"/>
      <c r="AM26" s="93"/>
      <c r="AN26" s="94"/>
      <c r="AO26" s="94"/>
      <c r="AP26" s="94"/>
      <c r="AQ26" s="94"/>
      <c r="AR26" s="95"/>
      <c r="AS26" s="96"/>
      <c r="AU26" s="96"/>
      <c r="AV26" s="96"/>
      <c r="AY26" s="96"/>
      <c r="BE26" s="98"/>
    </row>
    <row r="27" spans="1:57" s="97" customFormat="1" ht="28.5" customHeight="1">
      <c r="A27" s="84">
        <v>18</v>
      </c>
      <c r="B27" s="85"/>
      <c r="C27" s="86"/>
      <c r="D27" s="87"/>
      <c r="E27" s="73">
        <f t="shared" si="0"/>
      </c>
      <c r="F27" s="12">
        <f t="shared" si="3"/>
      </c>
      <c r="G27" s="88">
        <f t="shared" si="4"/>
      </c>
      <c r="H27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27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27" s="12">
        <f t="shared" si="5"/>
      </c>
      <c r="K27" s="12">
        <f t="shared" si="6"/>
      </c>
      <c r="L27" s="90">
        <f t="shared" si="7"/>
      </c>
      <c r="M27" s="90">
        <f t="shared" si="1"/>
      </c>
      <c r="N27" s="91">
        <f t="shared" si="13"/>
      </c>
      <c r="O27" s="91">
        <f t="shared" si="2"/>
        <v>0</v>
      </c>
      <c r="P27" s="91">
        <f t="shared" si="8"/>
      </c>
      <c r="Q27" s="91">
        <f t="shared" si="9"/>
      </c>
      <c r="R27" s="91">
        <f t="shared" si="10"/>
      </c>
      <c r="S27" s="91">
        <f t="shared" si="11"/>
      </c>
      <c r="T27" s="92">
        <f t="shared" si="14"/>
      </c>
      <c r="U27" s="92">
        <f t="shared" si="12"/>
      </c>
      <c r="V27" s="10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93"/>
      <c r="AL27" s="13"/>
      <c r="AM27" s="93"/>
      <c r="AN27" s="94"/>
      <c r="AO27" s="94"/>
      <c r="AP27" s="94"/>
      <c r="AQ27" s="94"/>
      <c r="AR27" s="95"/>
      <c r="AS27" s="96"/>
      <c r="AU27" s="96"/>
      <c r="AV27" s="96"/>
      <c r="AY27" s="96"/>
      <c r="BE27" s="98"/>
    </row>
    <row r="28" spans="1:57" s="97" customFormat="1" ht="28.5" customHeight="1">
      <c r="A28" s="84">
        <v>19</v>
      </c>
      <c r="B28" s="85"/>
      <c r="C28" s="86"/>
      <c r="D28" s="87"/>
      <c r="E28" s="73">
        <f t="shared" si="0"/>
      </c>
      <c r="F28" s="12">
        <f t="shared" si="3"/>
      </c>
      <c r="G28" s="88">
        <f t="shared" si="4"/>
      </c>
      <c r="H28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28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28" s="12">
        <f t="shared" si="5"/>
      </c>
      <c r="K28" s="12">
        <f t="shared" si="6"/>
      </c>
      <c r="L28" s="90">
        <f t="shared" si="7"/>
      </c>
      <c r="M28" s="90">
        <f t="shared" si="1"/>
      </c>
      <c r="N28" s="91">
        <f t="shared" si="13"/>
      </c>
      <c r="O28" s="91">
        <f t="shared" si="2"/>
        <v>0</v>
      </c>
      <c r="P28" s="91">
        <f t="shared" si="8"/>
      </c>
      <c r="Q28" s="91">
        <f t="shared" si="9"/>
      </c>
      <c r="R28" s="91">
        <f t="shared" si="10"/>
      </c>
      <c r="S28" s="91">
        <f t="shared" si="11"/>
      </c>
      <c r="T28" s="92">
        <f t="shared" si="14"/>
      </c>
      <c r="U28" s="92">
        <f t="shared" si="12"/>
      </c>
      <c r="V28" s="10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93"/>
      <c r="AL28" s="13"/>
      <c r="AM28" s="93"/>
      <c r="AN28" s="94"/>
      <c r="AO28" s="94"/>
      <c r="AP28" s="94"/>
      <c r="AQ28" s="94"/>
      <c r="AR28" s="95"/>
      <c r="AS28" s="96"/>
      <c r="AU28" s="96"/>
      <c r="AV28" s="96"/>
      <c r="AY28" s="96"/>
      <c r="BE28" s="98"/>
    </row>
    <row r="29" spans="1:57" s="97" customFormat="1" ht="28.5" customHeight="1">
      <c r="A29" s="99"/>
      <c r="B29" s="100"/>
      <c r="C29" s="87"/>
      <c r="D29" s="87"/>
      <c r="E29" s="73">
        <f t="shared" si="0"/>
      </c>
      <c r="F29" s="12">
        <f t="shared" si="3"/>
      </c>
      <c r="G29" s="88">
        <f t="shared" si="4"/>
      </c>
      <c r="H29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29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29" s="12">
        <f t="shared" si="5"/>
      </c>
      <c r="K29" s="12">
        <f t="shared" si="6"/>
      </c>
      <c r="L29" s="90">
        <f t="shared" si="7"/>
      </c>
      <c r="M29" s="90">
        <f t="shared" si="1"/>
      </c>
      <c r="N29" s="91">
        <f t="shared" si="13"/>
      </c>
      <c r="O29" s="91">
        <f t="shared" si="2"/>
        <v>0</v>
      </c>
      <c r="P29" s="91">
        <f t="shared" si="8"/>
      </c>
      <c r="Q29" s="91">
        <f t="shared" si="9"/>
      </c>
      <c r="R29" s="91">
        <f t="shared" si="10"/>
      </c>
      <c r="S29" s="91">
        <f t="shared" si="11"/>
      </c>
      <c r="T29" s="92">
        <f t="shared" si="14"/>
      </c>
      <c r="U29" s="92">
        <f t="shared" si="12"/>
      </c>
      <c r="V29" s="10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93"/>
      <c r="AL29" s="13"/>
      <c r="AM29" s="93"/>
      <c r="AN29" s="94"/>
      <c r="AO29" s="94"/>
      <c r="AP29" s="94"/>
      <c r="AQ29" s="94"/>
      <c r="AR29" s="95"/>
      <c r="AS29" s="96"/>
      <c r="AU29" s="96"/>
      <c r="AV29" s="96"/>
      <c r="AY29" s="96"/>
      <c r="BE29" s="98"/>
    </row>
    <row r="30" spans="1:57" s="97" customFormat="1" ht="28.5" customHeight="1">
      <c r="A30" s="99"/>
      <c r="B30" s="100"/>
      <c r="C30" s="87"/>
      <c r="D30" s="87"/>
      <c r="E30" s="73">
        <f t="shared" si="0"/>
      </c>
      <c r="F30" s="12">
        <f t="shared" si="3"/>
      </c>
      <c r="G30" s="88">
        <f t="shared" si="4"/>
      </c>
      <c r="H30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30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30" s="12">
        <f t="shared" si="5"/>
      </c>
      <c r="K30" s="12">
        <f t="shared" si="6"/>
      </c>
      <c r="L30" s="90">
        <f t="shared" si="7"/>
      </c>
      <c r="M30" s="90">
        <f t="shared" si="1"/>
      </c>
      <c r="N30" s="91">
        <f t="shared" si="13"/>
      </c>
      <c r="O30" s="91">
        <f t="shared" si="2"/>
        <v>0</v>
      </c>
      <c r="P30" s="91">
        <f t="shared" si="8"/>
      </c>
      <c r="Q30" s="91">
        <f t="shared" si="9"/>
      </c>
      <c r="R30" s="91">
        <f t="shared" si="10"/>
      </c>
      <c r="S30" s="91">
        <f t="shared" si="11"/>
      </c>
      <c r="T30" s="92">
        <f t="shared" si="14"/>
      </c>
      <c r="U30" s="92">
        <f t="shared" si="12"/>
      </c>
      <c r="V30" s="10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93"/>
      <c r="AL30" s="13"/>
      <c r="AM30" s="93"/>
      <c r="AN30" s="94"/>
      <c r="AO30" s="94"/>
      <c r="AP30" s="94"/>
      <c r="AQ30" s="94"/>
      <c r="AR30" s="95"/>
      <c r="AS30" s="96"/>
      <c r="AU30" s="96"/>
      <c r="AV30" s="96"/>
      <c r="AY30" s="96"/>
      <c r="BE30" s="98"/>
    </row>
    <row r="31" spans="1:57" s="97" customFormat="1" ht="28.5" customHeight="1">
      <c r="A31" s="99"/>
      <c r="B31" s="100"/>
      <c r="C31" s="87"/>
      <c r="D31" s="87"/>
      <c r="E31" s="73">
        <f t="shared" si="0"/>
      </c>
      <c r="F31" s="12">
        <f t="shared" si="3"/>
      </c>
      <c r="G31" s="88">
        <f t="shared" si="4"/>
      </c>
      <c r="H31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31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31" s="12">
        <f t="shared" si="5"/>
      </c>
      <c r="K31" s="12">
        <f t="shared" si="6"/>
      </c>
      <c r="L31" s="90">
        <f t="shared" si="7"/>
      </c>
      <c r="M31" s="90">
        <f t="shared" si="1"/>
      </c>
      <c r="N31" s="91">
        <f t="shared" si="13"/>
      </c>
      <c r="O31" s="91">
        <f t="shared" si="2"/>
        <v>0</v>
      </c>
      <c r="P31" s="91">
        <f t="shared" si="8"/>
      </c>
      <c r="Q31" s="91">
        <f t="shared" si="9"/>
      </c>
      <c r="R31" s="91">
        <f t="shared" si="10"/>
      </c>
      <c r="S31" s="91">
        <f t="shared" si="11"/>
      </c>
      <c r="T31" s="92">
        <f t="shared" si="14"/>
      </c>
      <c r="U31" s="92">
        <f t="shared" si="12"/>
      </c>
      <c r="V31" s="10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93"/>
      <c r="AL31" s="13"/>
      <c r="AM31" s="93"/>
      <c r="AN31" s="94"/>
      <c r="AO31" s="94"/>
      <c r="AP31" s="94"/>
      <c r="AQ31" s="94"/>
      <c r="AR31" s="95"/>
      <c r="AS31" s="96"/>
      <c r="AU31" s="96"/>
      <c r="AV31" s="96"/>
      <c r="AY31" s="96"/>
      <c r="BE31" s="98"/>
    </row>
    <row r="32" spans="1:57" s="97" customFormat="1" ht="28.5" customHeight="1">
      <c r="A32" s="99"/>
      <c r="B32" s="100"/>
      <c r="C32" s="87"/>
      <c r="D32" s="87"/>
      <c r="E32" s="73">
        <f t="shared" si="0"/>
      </c>
      <c r="F32" s="12">
        <f t="shared" si="3"/>
      </c>
      <c r="G32" s="88">
        <f t="shared" si="4"/>
      </c>
      <c r="H32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32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32" s="12">
        <f t="shared" si="5"/>
      </c>
      <c r="K32" s="12">
        <f t="shared" si="6"/>
      </c>
      <c r="L32" s="90">
        <f t="shared" si="7"/>
      </c>
      <c r="M32" s="90">
        <f t="shared" si="1"/>
      </c>
      <c r="N32" s="91">
        <f t="shared" si="13"/>
      </c>
      <c r="O32" s="91">
        <f t="shared" si="2"/>
        <v>0</v>
      </c>
      <c r="P32" s="91">
        <f t="shared" si="8"/>
      </c>
      <c r="Q32" s="91">
        <f t="shared" si="9"/>
      </c>
      <c r="R32" s="91">
        <f t="shared" si="10"/>
      </c>
      <c r="S32" s="91">
        <f t="shared" si="11"/>
      </c>
      <c r="T32" s="92">
        <f t="shared" si="14"/>
      </c>
      <c r="U32" s="92">
        <f t="shared" si="12"/>
      </c>
      <c r="V32" s="10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93"/>
      <c r="AL32" s="13"/>
      <c r="AM32" s="93"/>
      <c r="AN32" s="94"/>
      <c r="AO32" s="94"/>
      <c r="AP32" s="94"/>
      <c r="AQ32" s="94"/>
      <c r="AR32" s="95"/>
      <c r="AS32" s="96"/>
      <c r="AU32" s="96"/>
      <c r="AV32" s="96"/>
      <c r="AY32" s="96"/>
      <c r="BE32" s="98"/>
    </row>
    <row r="33" spans="1:57" s="97" customFormat="1" ht="28.5" customHeight="1">
      <c r="A33" s="99"/>
      <c r="B33" s="100"/>
      <c r="C33" s="87"/>
      <c r="D33" s="87"/>
      <c r="E33" s="73">
        <f t="shared" si="0"/>
      </c>
      <c r="F33" s="12">
        <f t="shared" si="3"/>
      </c>
      <c r="G33" s="88">
        <f t="shared" si="4"/>
      </c>
      <c r="H33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33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33" s="12">
        <f t="shared" si="5"/>
      </c>
      <c r="K33" s="12">
        <f t="shared" si="6"/>
      </c>
      <c r="L33" s="90">
        <f t="shared" si="7"/>
      </c>
      <c r="M33" s="90">
        <f t="shared" si="1"/>
      </c>
      <c r="N33" s="91">
        <f t="shared" si="13"/>
      </c>
      <c r="O33" s="91">
        <f t="shared" si="2"/>
        <v>0</v>
      </c>
      <c r="P33" s="91">
        <f t="shared" si="8"/>
      </c>
      <c r="Q33" s="91">
        <f t="shared" si="9"/>
      </c>
      <c r="R33" s="91">
        <f t="shared" si="10"/>
      </c>
      <c r="S33" s="91">
        <f t="shared" si="11"/>
      </c>
      <c r="T33" s="92">
        <f t="shared" si="14"/>
      </c>
      <c r="U33" s="92">
        <f t="shared" si="12"/>
      </c>
      <c r="V33" s="10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93"/>
      <c r="AL33" s="13"/>
      <c r="AM33" s="93"/>
      <c r="AN33" s="94"/>
      <c r="AO33" s="94"/>
      <c r="AP33" s="94"/>
      <c r="AQ33" s="94"/>
      <c r="AR33" s="95"/>
      <c r="AS33" s="96"/>
      <c r="AU33" s="96"/>
      <c r="AV33" s="96"/>
      <c r="AY33" s="96"/>
      <c r="BE33" s="98"/>
    </row>
    <row r="34" spans="1:57" s="97" customFormat="1" ht="28.5" customHeight="1">
      <c r="A34" s="99"/>
      <c r="B34" s="100"/>
      <c r="C34" s="87"/>
      <c r="D34" s="87"/>
      <c r="E34" s="73">
        <f t="shared" si="0"/>
      </c>
      <c r="F34" s="12">
        <f t="shared" si="3"/>
      </c>
      <c r="G34" s="88">
        <f t="shared" si="4"/>
      </c>
      <c r="H34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34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34" s="12">
        <f t="shared" si="5"/>
      </c>
      <c r="K34" s="12">
        <f t="shared" si="6"/>
      </c>
      <c r="L34" s="90">
        <f t="shared" si="7"/>
      </c>
      <c r="M34" s="90">
        <f t="shared" si="1"/>
      </c>
      <c r="N34" s="91">
        <f t="shared" si="13"/>
      </c>
      <c r="O34" s="91">
        <f t="shared" si="2"/>
        <v>0</v>
      </c>
      <c r="P34" s="91">
        <f t="shared" si="8"/>
      </c>
      <c r="Q34" s="91">
        <f t="shared" si="9"/>
      </c>
      <c r="R34" s="91">
        <f t="shared" si="10"/>
      </c>
      <c r="S34" s="91">
        <f t="shared" si="11"/>
      </c>
      <c r="T34" s="92">
        <f t="shared" si="14"/>
      </c>
      <c r="U34" s="92">
        <f t="shared" si="12"/>
      </c>
      <c r="V34" s="10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93"/>
      <c r="AL34" s="13"/>
      <c r="AM34" s="93"/>
      <c r="AN34" s="94"/>
      <c r="AO34" s="94"/>
      <c r="AP34" s="94"/>
      <c r="AQ34" s="94"/>
      <c r="AR34" s="95"/>
      <c r="AS34" s="96"/>
      <c r="AU34" s="96"/>
      <c r="AV34" s="96"/>
      <c r="AY34" s="96"/>
      <c r="BE34" s="98"/>
    </row>
    <row r="35" spans="1:57" s="97" customFormat="1" ht="28.5" customHeight="1">
      <c r="A35" s="99"/>
      <c r="B35" s="100"/>
      <c r="C35" s="87"/>
      <c r="D35" s="87"/>
      <c r="E35" s="73">
        <f t="shared" si="0"/>
      </c>
      <c r="F35" s="12">
        <f t="shared" si="3"/>
      </c>
      <c r="G35" s="88">
        <f t="shared" si="4"/>
      </c>
      <c r="H35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35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35" s="12">
        <f t="shared" si="5"/>
      </c>
      <c r="K35" s="12">
        <f t="shared" si="6"/>
      </c>
      <c r="L35" s="90">
        <f t="shared" si="7"/>
      </c>
      <c r="M35" s="90">
        <f t="shared" si="1"/>
      </c>
      <c r="N35" s="91">
        <f t="shared" si="13"/>
      </c>
      <c r="O35" s="91">
        <f t="shared" si="2"/>
        <v>0</v>
      </c>
      <c r="P35" s="91">
        <f t="shared" si="8"/>
      </c>
      <c r="Q35" s="91">
        <f t="shared" si="9"/>
      </c>
      <c r="R35" s="91">
        <f t="shared" si="10"/>
      </c>
      <c r="S35" s="91">
        <f t="shared" si="11"/>
      </c>
      <c r="T35" s="92">
        <f t="shared" si="14"/>
      </c>
      <c r="U35" s="92">
        <f t="shared" si="12"/>
      </c>
      <c r="V35" s="10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93"/>
      <c r="AL35" s="13"/>
      <c r="AM35" s="93"/>
      <c r="AN35" s="94"/>
      <c r="AO35" s="94"/>
      <c r="AP35" s="94"/>
      <c r="AQ35" s="94"/>
      <c r="AR35" s="95"/>
      <c r="AS35" s="96"/>
      <c r="AU35" s="96"/>
      <c r="AV35" s="96"/>
      <c r="AY35" s="96"/>
      <c r="BE35" s="98"/>
    </row>
    <row r="36" spans="1:57" s="97" customFormat="1" ht="28.5" customHeight="1">
      <c r="A36" s="99"/>
      <c r="B36" s="100"/>
      <c r="C36" s="87"/>
      <c r="D36" s="87"/>
      <c r="E36" s="73">
        <f t="shared" si="0"/>
      </c>
      <c r="F36" s="12">
        <f t="shared" si="3"/>
      </c>
      <c r="G36" s="88">
        <f t="shared" si="4"/>
      </c>
      <c r="H36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36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36" s="12">
        <f t="shared" si="5"/>
      </c>
      <c r="K36" s="12">
        <f t="shared" si="6"/>
      </c>
      <c r="L36" s="90">
        <f t="shared" si="7"/>
      </c>
      <c r="M36" s="90">
        <f t="shared" si="1"/>
      </c>
      <c r="N36" s="91">
        <f t="shared" si="13"/>
      </c>
      <c r="O36" s="91">
        <f t="shared" si="2"/>
        <v>0</v>
      </c>
      <c r="P36" s="91">
        <f t="shared" si="8"/>
      </c>
      <c r="Q36" s="91">
        <f t="shared" si="9"/>
      </c>
      <c r="R36" s="91">
        <f t="shared" si="10"/>
      </c>
      <c r="S36" s="91">
        <f t="shared" si="11"/>
      </c>
      <c r="T36" s="92">
        <f t="shared" si="14"/>
      </c>
      <c r="U36" s="92">
        <f t="shared" si="12"/>
      </c>
      <c r="V36" s="10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93"/>
      <c r="AL36" s="13"/>
      <c r="AM36" s="93"/>
      <c r="AN36" s="94"/>
      <c r="AO36" s="94"/>
      <c r="AP36" s="94"/>
      <c r="AQ36" s="94"/>
      <c r="AR36" s="95"/>
      <c r="AS36" s="96"/>
      <c r="AU36" s="96"/>
      <c r="AV36" s="96"/>
      <c r="AY36" s="96"/>
      <c r="BE36" s="98"/>
    </row>
    <row r="37" spans="1:57" s="97" customFormat="1" ht="28.5" customHeight="1">
      <c r="A37" s="99"/>
      <c r="B37" s="100"/>
      <c r="C37" s="87"/>
      <c r="D37" s="87"/>
      <c r="E37" s="73">
        <f t="shared" si="0"/>
      </c>
      <c r="F37" s="12">
        <f t="shared" si="3"/>
      </c>
      <c r="G37" s="88">
        <f t="shared" si="4"/>
      </c>
      <c r="H37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37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37" s="12">
        <f t="shared" si="5"/>
      </c>
      <c r="K37" s="12">
        <f t="shared" si="6"/>
      </c>
      <c r="L37" s="90">
        <f t="shared" si="7"/>
      </c>
      <c r="M37" s="90">
        <f t="shared" si="1"/>
      </c>
      <c r="N37" s="91">
        <f t="shared" si="13"/>
      </c>
      <c r="O37" s="91">
        <f t="shared" si="2"/>
        <v>0</v>
      </c>
      <c r="P37" s="91">
        <f t="shared" si="8"/>
      </c>
      <c r="Q37" s="91">
        <f t="shared" si="9"/>
      </c>
      <c r="R37" s="91">
        <f t="shared" si="10"/>
      </c>
      <c r="S37" s="91">
        <f t="shared" si="11"/>
      </c>
      <c r="T37" s="92">
        <f t="shared" si="14"/>
      </c>
      <c r="U37" s="92">
        <f t="shared" si="12"/>
      </c>
      <c r="V37" s="10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93"/>
      <c r="AL37" s="13"/>
      <c r="AM37" s="93"/>
      <c r="AN37" s="94"/>
      <c r="AO37" s="94"/>
      <c r="AP37" s="94"/>
      <c r="AQ37" s="94"/>
      <c r="AR37" s="95"/>
      <c r="AS37" s="96"/>
      <c r="AU37" s="96"/>
      <c r="AV37" s="96"/>
      <c r="AY37" s="96"/>
      <c r="BE37" s="98"/>
    </row>
    <row r="38" spans="1:57" s="97" customFormat="1" ht="28.5" customHeight="1">
      <c r="A38" s="99"/>
      <c r="B38" s="100"/>
      <c r="C38" s="87"/>
      <c r="D38" s="87"/>
      <c r="E38" s="73">
        <f t="shared" si="0"/>
      </c>
      <c r="F38" s="12">
        <f t="shared" si="3"/>
      </c>
      <c r="G38" s="88">
        <f t="shared" si="4"/>
      </c>
      <c r="H38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38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38" s="12">
        <f t="shared" si="5"/>
      </c>
      <c r="K38" s="12">
        <f t="shared" si="6"/>
      </c>
      <c r="L38" s="90">
        <f t="shared" si="7"/>
      </c>
      <c r="M38" s="90">
        <f t="shared" si="1"/>
      </c>
      <c r="N38" s="91">
        <f t="shared" si="13"/>
      </c>
      <c r="O38" s="91">
        <f t="shared" si="2"/>
        <v>0</v>
      </c>
      <c r="P38" s="91">
        <f t="shared" si="8"/>
      </c>
      <c r="Q38" s="91">
        <f t="shared" si="9"/>
      </c>
      <c r="R38" s="91">
        <f t="shared" si="10"/>
      </c>
      <c r="S38" s="91">
        <f t="shared" si="11"/>
      </c>
      <c r="T38" s="92">
        <f t="shared" si="14"/>
      </c>
      <c r="U38" s="92">
        <f t="shared" si="12"/>
      </c>
      <c r="V38" s="10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93"/>
      <c r="AL38" s="13"/>
      <c r="AM38" s="93"/>
      <c r="AN38" s="94"/>
      <c r="AO38" s="94"/>
      <c r="AP38" s="94"/>
      <c r="AQ38" s="94"/>
      <c r="AR38" s="95"/>
      <c r="AS38" s="96"/>
      <c r="AU38" s="96"/>
      <c r="AV38" s="96"/>
      <c r="AY38" s="96"/>
      <c r="BE38" s="98"/>
    </row>
    <row r="39" spans="1:57" s="97" customFormat="1" ht="28.5" customHeight="1">
      <c r="A39" s="99"/>
      <c r="B39" s="100"/>
      <c r="C39" s="87"/>
      <c r="D39" s="87"/>
      <c r="E39" s="73">
        <f t="shared" si="0"/>
      </c>
      <c r="F39" s="12">
        <f t="shared" si="3"/>
      </c>
      <c r="G39" s="88">
        <f t="shared" si="4"/>
      </c>
      <c r="H39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39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39" s="12">
        <f t="shared" si="5"/>
      </c>
      <c r="K39" s="12">
        <f t="shared" si="6"/>
      </c>
      <c r="L39" s="90">
        <f t="shared" si="7"/>
      </c>
      <c r="M39" s="90">
        <f t="shared" si="1"/>
      </c>
      <c r="N39" s="91">
        <f t="shared" si="13"/>
      </c>
      <c r="O39" s="91">
        <f t="shared" si="2"/>
        <v>0</v>
      </c>
      <c r="P39" s="91">
        <f t="shared" si="8"/>
      </c>
      <c r="Q39" s="91">
        <f t="shared" si="9"/>
      </c>
      <c r="R39" s="91">
        <f t="shared" si="10"/>
      </c>
      <c r="S39" s="91">
        <f t="shared" si="11"/>
      </c>
      <c r="T39" s="92">
        <f t="shared" si="14"/>
      </c>
      <c r="U39" s="92">
        <f t="shared" si="12"/>
      </c>
      <c r="V39" s="10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93"/>
      <c r="AL39" s="13"/>
      <c r="AM39" s="93"/>
      <c r="AN39" s="94"/>
      <c r="AO39" s="94"/>
      <c r="AP39" s="94"/>
      <c r="AQ39" s="94"/>
      <c r="AR39" s="95"/>
      <c r="AS39" s="96"/>
      <c r="AU39" s="96"/>
      <c r="AV39" s="96"/>
      <c r="AY39" s="96"/>
      <c r="BE39" s="98"/>
    </row>
    <row r="40" spans="1:57" s="97" customFormat="1" ht="28.5" customHeight="1">
      <c r="A40" s="99"/>
      <c r="B40" s="100"/>
      <c r="C40" s="87"/>
      <c r="D40" s="87"/>
      <c r="E40" s="73">
        <f t="shared" si="0"/>
      </c>
      <c r="F40" s="12">
        <f t="shared" si="3"/>
      </c>
      <c r="G40" s="88">
        <f t="shared" si="4"/>
      </c>
      <c r="H40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40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40" s="12">
        <f t="shared" si="5"/>
      </c>
      <c r="K40" s="12">
        <f t="shared" si="6"/>
      </c>
      <c r="L40" s="90">
        <f t="shared" si="7"/>
      </c>
      <c r="M40" s="90">
        <f t="shared" si="1"/>
      </c>
      <c r="N40" s="91">
        <f t="shared" si="13"/>
      </c>
      <c r="O40" s="91">
        <f t="shared" si="2"/>
        <v>0</v>
      </c>
      <c r="P40" s="91">
        <f t="shared" si="8"/>
      </c>
      <c r="Q40" s="91">
        <f t="shared" si="9"/>
      </c>
      <c r="R40" s="91">
        <f t="shared" si="10"/>
      </c>
      <c r="S40" s="91">
        <f t="shared" si="11"/>
      </c>
      <c r="T40" s="92">
        <f t="shared" si="14"/>
      </c>
      <c r="U40" s="92">
        <f t="shared" si="12"/>
      </c>
      <c r="V40" s="10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93"/>
      <c r="AL40" s="13"/>
      <c r="AM40" s="93"/>
      <c r="AN40" s="94"/>
      <c r="AO40" s="94"/>
      <c r="AP40" s="94"/>
      <c r="AQ40" s="94"/>
      <c r="AR40" s="95"/>
      <c r="AS40" s="96"/>
      <c r="AU40" s="96"/>
      <c r="AV40" s="96"/>
      <c r="AY40" s="96"/>
      <c r="BE40" s="98"/>
    </row>
    <row r="41" spans="1:57" s="97" customFormat="1" ht="28.5" customHeight="1">
      <c r="A41" s="99"/>
      <c r="B41" s="100"/>
      <c r="C41" s="87"/>
      <c r="D41" s="87"/>
      <c r="E41" s="73">
        <f t="shared" si="0"/>
      </c>
      <c r="F41" s="12">
        <f t="shared" si="3"/>
      </c>
      <c r="G41" s="88">
        <f t="shared" si="4"/>
      </c>
      <c r="H41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41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41" s="12">
        <f t="shared" si="5"/>
      </c>
      <c r="K41" s="12">
        <f t="shared" si="6"/>
      </c>
      <c r="L41" s="90">
        <f t="shared" si="7"/>
      </c>
      <c r="M41" s="90">
        <f t="shared" si="1"/>
      </c>
      <c r="N41" s="91">
        <f t="shared" si="13"/>
      </c>
      <c r="O41" s="91">
        <f t="shared" si="2"/>
        <v>0</v>
      </c>
      <c r="P41" s="91">
        <f t="shared" si="8"/>
      </c>
      <c r="Q41" s="91">
        <f t="shared" si="9"/>
      </c>
      <c r="R41" s="91">
        <f t="shared" si="10"/>
      </c>
      <c r="S41" s="91">
        <f t="shared" si="11"/>
      </c>
      <c r="T41" s="92">
        <f t="shared" si="14"/>
      </c>
      <c r="U41" s="92">
        <f t="shared" si="12"/>
      </c>
      <c r="V41" s="10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93"/>
      <c r="AL41" s="13"/>
      <c r="AM41" s="93"/>
      <c r="AN41" s="94"/>
      <c r="AO41" s="94"/>
      <c r="AP41" s="94"/>
      <c r="AQ41" s="94"/>
      <c r="AR41" s="95"/>
      <c r="AS41" s="96"/>
      <c r="AU41" s="96"/>
      <c r="AV41" s="96"/>
      <c r="AY41" s="96"/>
      <c r="BE41" s="98"/>
    </row>
    <row r="42" spans="1:57" s="97" customFormat="1" ht="28.5" customHeight="1">
      <c r="A42" s="99"/>
      <c r="B42" s="100"/>
      <c r="C42" s="87"/>
      <c r="D42" s="87"/>
      <c r="E42" s="73">
        <f aca="true" t="shared" si="15" ref="E42:E73">IF((Distanz),C43-C42,"")</f>
      </c>
      <c r="F42" s="12">
        <f t="shared" si="3"/>
      </c>
      <c r="G42" s="88">
        <f t="shared" si="4"/>
      </c>
      <c r="H42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42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42" s="12">
        <f t="shared" si="5"/>
      </c>
      <c r="K42" s="12">
        <f t="shared" si="6"/>
      </c>
      <c r="L42" s="90">
        <f t="shared" si="7"/>
      </c>
      <c r="M42" s="90">
        <f t="shared" si="1"/>
      </c>
      <c r="N42" s="91">
        <f t="shared" si="13"/>
      </c>
      <c r="O42" s="91">
        <f t="shared" si="2"/>
        <v>0</v>
      </c>
      <c r="P42" s="91">
        <f t="shared" si="8"/>
      </c>
      <c r="Q42" s="91">
        <f t="shared" si="9"/>
      </c>
      <c r="R42" s="91">
        <f t="shared" si="10"/>
      </c>
      <c r="S42" s="91">
        <f t="shared" si="11"/>
      </c>
      <c r="T42" s="92">
        <f t="shared" si="14"/>
      </c>
      <c r="U42" s="92">
        <f t="shared" si="12"/>
      </c>
      <c r="V42" s="10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93"/>
      <c r="AL42" s="13"/>
      <c r="AM42" s="93"/>
      <c r="AN42" s="94"/>
      <c r="AO42" s="94"/>
      <c r="AP42" s="94"/>
      <c r="AQ42" s="94"/>
      <c r="AR42" s="95"/>
      <c r="AS42" s="96"/>
      <c r="AU42" s="96"/>
      <c r="AV42" s="96"/>
      <c r="AY42" s="96"/>
      <c r="BE42" s="98"/>
    </row>
    <row r="43" spans="1:57" s="97" customFormat="1" ht="28.5" customHeight="1">
      <c r="A43" s="99"/>
      <c r="B43" s="100"/>
      <c r="C43" s="87"/>
      <c r="D43" s="87"/>
      <c r="E43" s="73">
        <f t="shared" si="15"/>
      </c>
      <c r="F43" s="12">
        <f t="shared" si="3"/>
      </c>
      <c r="G43" s="88">
        <f t="shared" si="4"/>
      </c>
      <c r="H43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43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43" s="12">
        <f t="shared" si="5"/>
      </c>
      <c r="K43" s="12">
        <f t="shared" si="6"/>
      </c>
      <c r="L43" s="90">
        <f t="shared" si="7"/>
      </c>
      <c r="M43" s="90">
        <f t="shared" si="1"/>
      </c>
      <c r="N43" s="91">
        <f t="shared" si="13"/>
      </c>
      <c r="O43" s="91">
        <f t="shared" si="2"/>
        <v>0</v>
      </c>
      <c r="P43" s="91">
        <f t="shared" si="8"/>
      </c>
      <c r="Q43" s="91">
        <f t="shared" si="9"/>
      </c>
      <c r="R43" s="91">
        <f t="shared" si="10"/>
      </c>
      <c r="S43" s="91">
        <f t="shared" si="11"/>
      </c>
      <c r="T43" s="92">
        <f t="shared" si="14"/>
      </c>
      <c r="U43" s="92">
        <f t="shared" si="12"/>
      </c>
      <c r="V43" s="10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93"/>
      <c r="AL43" s="13"/>
      <c r="AM43" s="93"/>
      <c r="AN43" s="94"/>
      <c r="AO43" s="94"/>
      <c r="AP43" s="94"/>
      <c r="AQ43" s="94"/>
      <c r="AR43" s="95"/>
      <c r="AS43" s="96"/>
      <c r="AU43" s="96"/>
      <c r="AV43" s="96"/>
      <c r="AY43" s="96"/>
      <c r="BE43" s="98"/>
    </row>
    <row r="44" spans="1:57" s="97" customFormat="1" ht="28.5" customHeight="1">
      <c r="A44" s="99"/>
      <c r="B44" s="100"/>
      <c r="C44" s="87"/>
      <c r="D44" s="87"/>
      <c r="E44" s="73">
        <f t="shared" si="15"/>
      </c>
      <c r="F44" s="12">
        <f t="shared" si="3"/>
      </c>
      <c r="G44" s="88">
        <f t="shared" si="4"/>
      </c>
      <c r="H44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44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44" s="12">
        <f t="shared" si="5"/>
      </c>
      <c r="K44" s="12">
        <f t="shared" si="6"/>
      </c>
      <c r="L44" s="90">
        <f t="shared" si="7"/>
      </c>
      <c r="M44" s="90">
        <f t="shared" si="1"/>
      </c>
      <c r="N44" s="91">
        <f t="shared" si="13"/>
      </c>
      <c r="O44" s="91">
        <f t="shared" si="2"/>
        <v>0</v>
      </c>
      <c r="P44" s="91">
        <f t="shared" si="8"/>
      </c>
      <c r="Q44" s="91">
        <f t="shared" si="9"/>
      </c>
      <c r="R44" s="91">
        <f t="shared" si="10"/>
      </c>
      <c r="S44" s="91">
        <f t="shared" si="11"/>
      </c>
      <c r="T44" s="92">
        <f t="shared" si="14"/>
      </c>
      <c r="U44" s="92">
        <f t="shared" si="12"/>
      </c>
      <c r="V44" s="10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93"/>
      <c r="AL44" s="13"/>
      <c r="AM44" s="93"/>
      <c r="AN44" s="94"/>
      <c r="AO44" s="94"/>
      <c r="AP44" s="94"/>
      <c r="AQ44" s="94"/>
      <c r="AR44" s="95"/>
      <c r="AS44" s="96"/>
      <c r="AU44" s="96"/>
      <c r="AV44" s="96"/>
      <c r="AY44" s="96"/>
      <c r="BE44" s="98"/>
    </row>
    <row r="45" spans="1:57" s="97" customFormat="1" ht="28.5" customHeight="1">
      <c r="A45" s="99"/>
      <c r="B45" s="100"/>
      <c r="C45" s="87"/>
      <c r="D45" s="87"/>
      <c r="E45" s="73">
        <f t="shared" si="15"/>
      </c>
      <c r="F45" s="12">
        <f t="shared" si="3"/>
      </c>
      <c r="G45" s="88">
        <f t="shared" si="4"/>
      </c>
      <c r="H45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45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45" s="12">
        <f t="shared" si="5"/>
      </c>
      <c r="K45" s="12">
        <f t="shared" si="6"/>
      </c>
      <c r="L45" s="90">
        <f t="shared" si="7"/>
      </c>
      <c r="M45" s="90">
        <f t="shared" si="1"/>
      </c>
      <c r="N45" s="91">
        <f t="shared" si="13"/>
      </c>
      <c r="O45" s="91">
        <f t="shared" si="2"/>
        <v>0</v>
      </c>
      <c r="P45" s="91">
        <f t="shared" si="8"/>
      </c>
      <c r="Q45" s="91">
        <f t="shared" si="9"/>
      </c>
      <c r="R45" s="91">
        <f t="shared" si="10"/>
      </c>
      <c r="S45" s="91">
        <f t="shared" si="11"/>
      </c>
      <c r="T45" s="92">
        <f t="shared" si="14"/>
      </c>
      <c r="U45" s="92">
        <f t="shared" si="12"/>
      </c>
      <c r="V45" s="10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93"/>
      <c r="AL45" s="13"/>
      <c r="AM45" s="93"/>
      <c r="AN45" s="94"/>
      <c r="AO45" s="94"/>
      <c r="AP45" s="94"/>
      <c r="AQ45" s="94"/>
      <c r="AR45" s="95"/>
      <c r="AS45" s="96"/>
      <c r="AU45" s="96"/>
      <c r="AV45" s="96"/>
      <c r="AY45" s="96"/>
      <c r="BE45" s="98"/>
    </row>
    <row r="46" spans="1:57" s="97" customFormat="1" ht="28.5" customHeight="1">
      <c r="A46" s="99"/>
      <c r="B46" s="100"/>
      <c r="C46" s="87"/>
      <c r="D46" s="87"/>
      <c r="E46" s="73">
        <f t="shared" si="15"/>
      </c>
      <c r="F46" s="12">
        <f t="shared" si="3"/>
      </c>
      <c r="G46" s="88">
        <f t="shared" si="4"/>
      </c>
      <c r="H46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46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46" s="12">
        <f t="shared" si="5"/>
      </c>
      <c r="K46" s="12">
        <f t="shared" si="6"/>
      </c>
      <c r="L46" s="90">
        <f t="shared" si="7"/>
      </c>
      <c r="M46" s="90">
        <f t="shared" si="1"/>
      </c>
      <c r="N46" s="91">
        <f t="shared" si="13"/>
      </c>
      <c r="O46" s="91">
        <f t="shared" si="2"/>
        <v>0</v>
      </c>
      <c r="P46" s="91">
        <f t="shared" si="8"/>
      </c>
      <c r="Q46" s="91">
        <f t="shared" si="9"/>
      </c>
      <c r="R46" s="91">
        <f t="shared" si="10"/>
      </c>
      <c r="S46" s="91">
        <f t="shared" si="11"/>
      </c>
      <c r="T46" s="92">
        <f t="shared" si="14"/>
      </c>
      <c r="U46" s="92">
        <f t="shared" si="12"/>
      </c>
      <c r="V46" s="10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93"/>
      <c r="AL46" s="13"/>
      <c r="AM46" s="93"/>
      <c r="AN46" s="94"/>
      <c r="AO46" s="94"/>
      <c r="AP46" s="94"/>
      <c r="AQ46" s="94"/>
      <c r="AR46" s="95"/>
      <c r="AS46" s="96"/>
      <c r="AU46" s="96"/>
      <c r="AV46" s="96"/>
      <c r="AY46" s="96"/>
      <c r="BE46" s="98"/>
    </row>
    <row r="47" spans="1:57" s="97" customFormat="1" ht="28.5" customHeight="1">
      <c r="A47" s="99"/>
      <c r="B47" s="100"/>
      <c r="C47" s="87"/>
      <c r="D47" s="87"/>
      <c r="E47" s="73">
        <f t="shared" si="15"/>
      </c>
      <c r="F47" s="12">
        <f t="shared" si="3"/>
      </c>
      <c r="G47" s="88">
        <f t="shared" si="4"/>
      </c>
      <c r="H47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47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47" s="12">
        <f t="shared" si="5"/>
      </c>
      <c r="K47" s="12">
        <f t="shared" si="6"/>
      </c>
      <c r="L47" s="90">
        <f t="shared" si="7"/>
      </c>
      <c r="M47" s="90">
        <f t="shared" si="1"/>
      </c>
      <c r="N47" s="91">
        <f t="shared" si="13"/>
      </c>
      <c r="O47" s="91">
        <f t="shared" si="2"/>
        <v>0</v>
      </c>
      <c r="P47" s="91">
        <f t="shared" si="8"/>
      </c>
      <c r="Q47" s="91">
        <f t="shared" si="9"/>
      </c>
      <c r="R47" s="91">
        <f t="shared" si="10"/>
      </c>
      <c r="S47" s="91">
        <f t="shared" si="11"/>
      </c>
      <c r="T47" s="92">
        <f t="shared" si="14"/>
      </c>
      <c r="U47" s="92">
        <f t="shared" si="12"/>
      </c>
      <c r="V47" s="10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93"/>
      <c r="AL47" s="13"/>
      <c r="AM47" s="93"/>
      <c r="AN47" s="94"/>
      <c r="AO47" s="94"/>
      <c r="AP47" s="94"/>
      <c r="AQ47" s="94"/>
      <c r="AR47" s="95"/>
      <c r="AS47" s="96"/>
      <c r="AU47" s="96"/>
      <c r="AV47" s="96"/>
      <c r="AY47" s="96"/>
      <c r="BE47" s="98"/>
    </row>
    <row r="48" spans="1:57" s="97" customFormat="1" ht="28.5" customHeight="1">
      <c r="A48" s="99"/>
      <c r="B48" s="100"/>
      <c r="C48" s="87"/>
      <c r="D48" s="87"/>
      <c r="E48" s="73">
        <f t="shared" si="15"/>
      </c>
      <c r="F48" s="12">
        <f t="shared" si="3"/>
      </c>
      <c r="G48" s="88">
        <f t="shared" si="4"/>
      </c>
      <c r="H48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48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48" s="12">
        <f t="shared" si="5"/>
      </c>
      <c r="K48" s="12">
        <f t="shared" si="6"/>
      </c>
      <c r="L48" s="90">
        <f t="shared" si="7"/>
      </c>
      <c r="M48" s="90">
        <f t="shared" si="1"/>
      </c>
      <c r="N48" s="91">
        <f t="shared" si="13"/>
      </c>
      <c r="O48" s="91">
        <f t="shared" si="2"/>
        <v>0</v>
      </c>
      <c r="P48" s="91">
        <f t="shared" si="8"/>
      </c>
      <c r="Q48" s="91">
        <f t="shared" si="9"/>
      </c>
      <c r="R48" s="91">
        <f t="shared" si="10"/>
      </c>
      <c r="S48" s="91">
        <f t="shared" si="11"/>
      </c>
      <c r="T48" s="92">
        <f t="shared" si="14"/>
      </c>
      <c r="U48" s="92">
        <f t="shared" si="12"/>
      </c>
      <c r="V48" s="10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93"/>
      <c r="AL48" s="13"/>
      <c r="AM48" s="93"/>
      <c r="AN48" s="94"/>
      <c r="AO48" s="94"/>
      <c r="AP48" s="94"/>
      <c r="AQ48" s="94"/>
      <c r="AR48" s="95"/>
      <c r="AS48" s="96"/>
      <c r="AU48" s="96"/>
      <c r="AV48" s="96"/>
      <c r="AY48" s="96"/>
      <c r="BE48" s="98"/>
    </row>
    <row r="49" spans="1:57" s="97" customFormat="1" ht="28.5" customHeight="1">
      <c r="A49" s="99"/>
      <c r="B49" s="100"/>
      <c r="C49" s="87"/>
      <c r="D49" s="87"/>
      <c r="E49" s="73">
        <f t="shared" si="15"/>
      </c>
      <c r="F49" s="12">
        <f t="shared" si="3"/>
      </c>
      <c r="G49" s="88">
        <f t="shared" si="4"/>
      </c>
      <c r="H49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49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49" s="12">
        <f t="shared" si="5"/>
      </c>
      <c r="K49" s="12">
        <f t="shared" si="6"/>
      </c>
      <c r="L49" s="90">
        <f t="shared" si="7"/>
      </c>
      <c r="M49" s="90">
        <f t="shared" si="1"/>
      </c>
      <c r="N49" s="91">
        <f t="shared" si="13"/>
      </c>
      <c r="O49" s="91">
        <f t="shared" si="2"/>
        <v>0</v>
      </c>
      <c r="P49" s="91">
        <f t="shared" si="8"/>
      </c>
      <c r="Q49" s="91">
        <f t="shared" si="9"/>
      </c>
      <c r="R49" s="91">
        <f t="shared" si="10"/>
      </c>
      <c r="S49" s="91">
        <f t="shared" si="11"/>
      </c>
      <c r="T49" s="92">
        <f t="shared" si="14"/>
      </c>
      <c r="U49" s="92">
        <f t="shared" si="12"/>
      </c>
      <c r="V49" s="10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93"/>
      <c r="AL49" s="13"/>
      <c r="AM49" s="93"/>
      <c r="AN49" s="94"/>
      <c r="AO49" s="94"/>
      <c r="AP49" s="94"/>
      <c r="AQ49" s="94"/>
      <c r="AR49" s="95"/>
      <c r="AS49" s="96"/>
      <c r="AU49" s="96"/>
      <c r="AV49" s="96"/>
      <c r="AY49" s="96"/>
      <c r="BE49" s="98"/>
    </row>
    <row r="50" spans="1:57" s="97" customFormat="1" ht="28.5" customHeight="1">
      <c r="A50" s="99"/>
      <c r="B50" s="100"/>
      <c r="C50" s="87"/>
      <c r="D50" s="87"/>
      <c r="E50" s="73">
        <f t="shared" si="15"/>
      </c>
      <c r="F50" s="12">
        <f t="shared" si="3"/>
      </c>
      <c r="G50" s="88">
        <f t="shared" si="4"/>
      </c>
      <c r="H50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50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50" s="12">
        <f t="shared" si="5"/>
      </c>
      <c r="K50" s="12">
        <f t="shared" si="6"/>
      </c>
      <c r="L50" s="90">
        <f t="shared" si="7"/>
      </c>
      <c r="M50" s="90">
        <f t="shared" si="1"/>
      </c>
      <c r="N50" s="91">
        <f t="shared" si="13"/>
      </c>
      <c r="O50" s="91">
        <f t="shared" si="2"/>
        <v>0</v>
      </c>
      <c r="P50" s="91">
        <f t="shared" si="8"/>
      </c>
      <c r="Q50" s="91">
        <f t="shared" si="9"/>
      </c>
      <c r="R50" s="91">
        <f t="shared" si="10"/>
      </c>
      <c r="S50" s="91">
        <f t="shared" si="11"/>
      </c>
      <c r="T50" s="92">
        <f t="shared" si="14"/>
      </c>
      <c r="U50" s="92">
        <f t="shared" si="12"/>
      </c>
      <c r="V50" s="10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93"/>
      <c r="AL50" s="13"/>
      <c r="AM50" s="93"/>
      <c r="AN50" s="94"/>
      <c r="AO50" s="94"/>
      <c r="AP50" s="94"/>
      <c r="AQ50" s="94"/>
      <c r="AR50" s="95"/>
      <c r="AS50" s="96"/>
      <c r="AU50" s="96"/>
      <c r="AV50" s="96"/>
      <c r="AY50" s="96"/>
      <c r="BE50" s="98"/>
    </row>
    <row r="51" spans="1:57" s="97" customFormat="1" ht="28.5" customHeight="1">
      <c r="A51" s="99"/>
      <c r="B51" s="100"/>
      <c r="C51" s="87"/>
      <c r="D51" s="87"/>
      <c r="E51" s="73">
        <f t="shared" si="15"/>
      </c>
      <c r="F51" s="12">
        <f t="shared" si="3"/>
      </c>
      <c r="G51" s="88">
        <f t="shared" si="4"/>
      </c>
      <c r="H51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51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51" s="12">
        <f t="shared" si="5"/>
      </c>
      <c r="K51" s="12">
        <f t="shared" si="6"/>
      </c>
      <c r="L51" s="90">
        <f t="shared" si="7"/>
      </c>
      <c r="M51" s="90">
        <f t="shared" si="1"/>
      </c>
      <c r="N51" s="91">
        <f t="shared" si="13"/>
      </c>
      <c r="O51" s="91">
        <f t="shared" si="2"/>
        <v>0</v>
      </c>
      <c r="P51" s="91">
        <f t="shared" si="8"/>
      </c>
      <c r="Q51" s="91">
        <f t="shared" si="9"/>
      </c>
      <c r="R51" s="91">
        <f t="shared" si="10"/>
      </c>
      <c r="S51" s="91">
        <f t="shared" si="11"/>
      </c>
      <c r="T51" s="92">
        <f t="shared" si="14"/>
      </c>
      <c r="U51" s="92">
        <f t="shared" si="12"/>
      </c>
      <c r="V51" s="10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93"/>
      <c r="AL51" s="13"/>
      <c r="AM51" s="93"/>
      <c r="AN51" s="94"/>
      <c r="AO51" s="94"/>
      <c r="AP51" s="94"/>
      <c r="AQ51" s="94"/>
      <c r="AR51" s="95"/>
      <c r="AS51" s="96"/>
      <c r="AU51" s="96"/>
      <c r="AV51" s="96"/>
      <c r="AY51" s="96"/>
      <c r="BE51" s="98"/>
    </row>
    <row r="52" spans="1:57" s="97" customFormat="1" ht="28.5" customHeight="1">
      <c r="A52" s="99"/>
      <c r="B52" s="100"/>
      <c r="C52" s="87"/>
      <c r="D52" s="87"/>
      <c r="E52" s="73">
        <f t="shared" si="15"/>
      </c>
      <c r="F52" s="12">
        <f t="shared" si="3"/>
      </c>
      <c r="G52" s="88">
        <f t="shared" si="4"/>
      </c>
      <c r="H52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52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52" s="12">
        <f t="shared" si="5"/>
      </c>
      <c r="K52" s="12">
        <f t="shared" si="6"/>
      </c>
      <c r="L52" s="90">
        <f t="shared" si="7"/>
      </c>
      <c r="M52" s="90">
        <f t="shared" si="1"/>
      </c>
      <c r="N52" s="91">
        <f t="shared" si="13"/>
      </c>
      <c r="O52" s="91">
        <f t="shared" si="2"/>
        <v>0</v>
      </c>
      <c r="P52" s="91">
        <f t="shared" si="8"/>
      </c>
      <c r="Q52" s="91">
        <f t="shared" si="9"/>
      </c>
      <c r="R52" s="91">
        <f t="shared" si="10"/>
      </c>
      <c r="S52" s="91">
        <f t="shared" si="11"/>
      </c>
      <c r="T52" s="92">
        <f t="shared" si="14"/>
      </c>
      <c r="U52" s="92">
        <f t="shared" si="12"/>
      </c>
      <c r="V52" s="10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93"/>
      <c r="AL52" s="13"/>
      <c r="AM52" s="93"/>
      <c r="AN52" s="94"/>
      <c r="AO52" s="94"/>
      <c r="AP52" s="94"/>
      <c r="AQ52" s="94"/>
      <c r="AR52" s="95"/>
      <c r="AS52" s="96"/>
      <c r="AU52" s="96"/>
      <c r="AV52" s="96"/>
      <c r="AY52" s="96"/>
      <c r="BE52" s="98"/>
    </row>
    <row r="53" spans="1:57" s="97" customFormat="1" ht="28.5" customHeight="1">
      <c r="A53" s="99"/>
      <c r="B53" s="100"/>
      <c r="C53" s="87"/>
      <c r="D53" s="87"/>
      <c r="E53" s="73">
        <f t="shared" si="15"/>
      </c>
      <c r="F53" s="12">
        <f t="shared" si="3"/>
      </c>
      <c r="G53" s="88">
        <f t="shared" si="4"/>
      </c>
      <c r="H53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53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53" s="12">
        <f t="shared" si="5"/>
      </c>
      <c r="K53" s="12">
        <f t="shared" si="6"/>
      </c>
      <c r="L53" s="90">
        <f t="shared" si="7"/>
      </c>
      <c r="M53" s="90">
        <f t="shared" si="1"/>
      </c>
      <c r="N53" s="91">
        <f t="shared" si="13"/>
      </c>
      <c r="O53" s="91">
        <f t="shared" si="2"/>
        <v>0</v>
      </c>
      <c r="P53" s="91">
        <f t="shared" si="8"/>
      </c>
      <c r="Q53" s="91">
        <f t="shared" si="9"/>
      </c>
      <c r="R53" s="91">
        <f t="shared" si="10"/>
      </c>
      <c r="S53" s="91">
        <f t="shared" si="11"/>
      </c>
      <c r="T53" s="92">
        <f t="shared" si="14"/>
      </c>
      <c r="U53" s="92">
        <f t="shared" si="12"/>
      </c>
      <c r="V53" s="10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93"/>
      <c r="AL53" s="13"/>
      <c r="AM53" s="93"/>
      <c r="AN53" s="94"/>
      <c r="AO53" s="94"/>
      <c r="AP53" s="94"/>
      <c r="AQ53" s="94"/>
      <c r="AR53" s="95"/>
      <c r="AS53" s="96"/>
      <c r="AU53" s="96"/>
      <c r="AV53" s="96"/>
      <c r="AY53" s="96"/>
      <c r="BE53" s="98"/>
    </row>
    <row r="54" spans="1:57" s="97" customFormat="1" ht="28.5" customHeight="1">
      <c r="A54" s="99"/>
      <c r="B54" s="100"/>
      <c r="C54" s="87"/>
      <c r="D54" s="87"/>
      <c r="E54" s="73">
        <f t="shared" si="15"/>
      </c>
      <c r="F54" s="12">
        <f t="shared" si="3"/>
      </c>
      <c r="G54" s="88">
        <f t="shared" si="4"/>
      </c>
      <c r="H54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54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54" s="12">
        <f t="shared" si="5"/>
      </c>
      <c r="K54" s="12">
        <f t="shared" si="6"/>
      </c>
      <c r="L54" s="90">
        <f t="shared" si="7"/>
      </c>
      <c r="M54" s="90">
        <f t="shared" si="1"/>
      </c>
      <c r="N54" s="91">
        <f t="shared" si="13"/>
      </c>
      <c r="O54" s="91">
        <f t="shared" si="2"/>
        <v>0</v>
      </c>
      <c r="P54" s="91">
        <f t="shared" si="8"/>
      </c>
      <c r="Q54" s="91">
        <f t="shared" si="9"/>
      </c>
      <c r="R54" s="91">
        <f t="shared" si="10"/>
      </c>
      <c r="S54" s="91">
        <f t="shared" si="11"/>
      </c>
      <c r="T54" s="92">
        <f t="shared" si="14"/>
      </c>
      <c r="U54" s="92">
        <f t="shared" si="12"/>
      </c>
      <c r="V54" s="10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93"/>
      <c r="AL54" s="13"/>
      <c r="AM54" s="93"/>
      <c r="AN54" s="94"/>
      <c r="AO54" s="94"/>
      <c r="AP54" s="94"/>
      <c r="AQ54" s="94"/>
      <c r="AR54" s="95"/>
      <c r="AS54" s="96"/>
      <c r="AU54" s="96"/>
      <c r="AV54" s="96"/>
      <c r="AY54" s="96"/>
      <c r="BE54" s="98"/>
    </row>
    <row r="55" spans="1:57" s="97" customFormat="1" ht="28.5" customHeight="1">
      <c r="A55" s="99"/>
      <c r="B55" s="100"/>
      <c r="C55" s="87"/>
      <c r="D55" s="87"/>
      <c r="E55" s="73">
        <f t="shared" si="15"/>
      </c>
      <c r="F55" s="12">
        <f t="shared" si="3"/>
      </c>
      <c r="G55" s="88">
        <f t="shared" si="4"/>
      </c>
      <c r="H55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55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55" s="12">
        <f t="shared" si="5"/>
      </c>
      <c r="K55" s="12">
        <f t="shared" si="6"/>
      </c>
      <c r="L55" s="90">
        <f t="shared" si="7"/>
      </c>
      <c r="M55" s="90">
        <f t="shared" si="1"/>
      </c>
      <c r="N55" s="91">
        <f t="shared" si="13"/>
      </c>
      <c r="O55" s="91">
        <f t="shared" si="2"/>
        <v>0</v>
      </c>
      <c r="P55" s="91">
        <f t="shared" si="8"/>
      </c>
      <c r="Q55" s="91">
        <f t="shared" si="9"/>
      </c>
      <c r="R55" s="91">
        <f t="shared" si="10"/>
      </c>
      <c r="S55" s="91">
        <f t="shared" si="11"/>
      </c>
      <c r="T55" s="92">
        <f t="shared" si="14"/>
      </c>
      <c r="U55" s="92">
        <f t="shared" si="12"/>
      </c>
      <c r="V55" s="10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93"/>
      <c r="AL55" s="13"/>
      <c r="AM55" s="93"/>
      <c r="AN55" s="94"/>
      <c r="AO55" s="94"/>
      <c r="AP55" s="94"/>
      <c r="AQ55" s="94"/>
      <c r="AR55" s="95"/>
      <c r="AS55" s="96"/>
      <c r="AU55" s="96"/>
      <c r="AV55" s="96"/>
      <c r="AY55" s="96"/>
      <c r="BE55" s="98"/>
    </row>
    <row r="56" spans="1:57" s="97" customFormat="1" ht="28.5" customHeight="1">
      <c r="A56" s="99"/>
      <c r="B56" s="100"/>
      <c r="C56" s="87"/>
      <c r="D56" s="87"/>
      <c r="E56" s="73">
        <f t="shared" si="15"/>
      </c>
      <c r="F56" s="12">
        <f t="shared" si="3"/>
      </c>
      <c r="G56" s="88">
        <f t="shared" si="4"/>
      </c>
      <c r="H56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56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56" s="12">
        <f t="shared" si="5"/>
      </c>
      <c r="K56" s="12">
        <f t="shared" si="6"/>
      </c>
      <c r="L56" s="90">
        <f t="shared" si="7"/>
      </c>
      <c r="M56" s="90">
        <f t="shared" si="1"/>
      </c>
      <c r="N56" s="91">
        <f t="shared" si="13"/>
      </c>
      <c r="O56" s="91">
        <f t="shared" si="2"/>
        <v>0</v>
      </c>
      <c r="P56" s="91">
        <f t="shared" si="8"/>
      </c>
      <c r="Q56" s="91">
        <f t="shared" si="9"/>
      </c>
      <c r="R56" s="91">
        <f t="shared" si="10"/>
      </c>
      <c r="S56" s="91">
        <f t="shared" si="11"/>
      </c>
      <c r="T56" s="92">
        <f t="shared" si="14"/>
      </c>
      <c r="U56" s="92">
        <f t="shared" si="12"/>
      </c>
      <c r="V56" s="10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93"/>
      <c r="AL56" s="13"/>
      <c r="AM56" s="93"/>
      <c r="AN56" s="94"/>
      <c r="AO56" s="94"/>
      <c r="AP56" s="94"/>
      <c r="AQ56" s="94"/>
      <c r="AR56" s="95"/>
      <c r="AS56" s="96"/>
      <c r="AU56" s="96"/>
      <c r="AV56" s="96"/>
      <c r="AY56" s="96"/>
      <c r="BE56" s="98"/>
    </row>
    <row r="57" spans="1:57" s="97" customFormat="1" ht="28.5" customHeight="1">
      <c r="A57" s="99"/>
      <c r="B57" s="100"/>
      <c r="C57" s="87"/>
      <c r="D57" s="87"/>
      <c r="E57" s="73">
        <f t="shared" si="15"/>
      </c>
      <c r="F57" s="12">
        <f t="shared" si="3"/>
      </c>
      <c r="G57" s="88">
        <f t="shared" si="4"/>
      </c>
      <c r="H57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57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57" s="12">
        <f t="shared" si="5"/>
      </c>
      <c r="K57" s="12">
        <f t="shared" si="6"/>
      </c>
      <c r="L57" s="90">
        <f t="shared" si="7"/>
      </c>
      <c r="M57" s="90">
        <f t="shared" si="1"/>
      </c>
      <c r="N57" s="91">
        <f t="shared" si="13"/>
      </c>
      <c r="O57" s="91">
        <f t="shared" si="2"/>
        <v>0</v>
      </c>
      <c r="P57" s="91">
        <f t="shared" si="8"/>
      </c>
      <c r="Q57" s="91">
        <f t="shared" si="9"/>
      </c>
      <c r="R57" s="91">
        <f t="shared" si="10"/>
      </c>
      <c r="S57" s="91">
        <f t="shared" si="11"/>
      </c>
      <c r="T57" s="92">
        <f t="shared" si="14"/>
      </c>
      <c r="U57" s="92">
        <f t="shared" si="12"/>
      </c>
      <c r="V57" s="10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93"/>
      <c r="AL57" s="13"/>
      <c r="AM57" s="93"/>
      <c r="AN57" s="94"/>
      <c r="AO57" s="94"/>
      <c r="AP57" s="94"/>
      <c r="AQ57" s="94"/>
      <c r="AR57" s="95"/>
      <c r="AS57" s="96"/>
      <c r="AU57" s="96"/>
      <c r="AV57" s="96"/>
      <c r="AY57" s="96"/>
      <c r="BE57" s="98"/>
    </row>
    <row r="58" spans="1:57" s="97" customFormat="1" ht="28.5" customHeight="1">
      <c r="A58" s="99"/>
      <c r="B58" s="100"/>
      <c r="C58" s="87"/>
      <c r="D58" s="87"/>
      <c r="E58" s="73">
        <f t="shared" si="15"/>
      </c>
      <c r="F58" s="12">
        <f t="shared" si="3"/>
      </c>
      <c r="G58" s="88">
        <f t="shared" si="4"/>
      </c>
      <c r="H58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58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58" s="12">
        <f t="shared" si="5"/>
      </c>
      <c r="K58" s="12">
        <f t="shared" si="6"/>
      </c>
      <c r="L58" s="90">
        <f t="shared" si="7"/>
      </c>
      <c r="M58" s="90">
        <f t="shared" si="1"/>
      </c>
      <c r="N58" s="91">
        <f t="shared" si="13"/>
      </c>
      <c r="O58" s="91">
        <f t="shared" si="2"/>
        <v>0</v>
      </c>
      <c r="P58" s="91">
        <f t="shared" si="8"/>
      </c>
      <c r="Q58" s="91">
        <f t="shared" si="9"/>
      </c>
      <c r="R58" s="91">
        <f t="shared" si="10"/>
      </c>
      <c r="S58" s="91">
        <f t="shared" si="11"/>
      </c>
      <c r="T58" s="92">
        <f t="shared" si="14"/>
      </c>
      <c r="U58" s="92">
        <f t="shared" si="12"/>
      </c>
      <c r="V58" s="10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93"/>
      <c r="AL58" s="13"/>
      <c r="AM58" s="93"/>
      <c r="AN58" s="94"/>
      <c r="AO58" s="94"/>
      <c r="AP58" s="94"/>
      <c r="AQ58" s="94"/>
      <c r="AR58" s="95"/>
      <c r="AS58" s="96"/>
      <c r="AU58" s="96"/>
      <c r="AV58" s="96"/>
      <c r="AY58" s="96"/>
      <c r="BE58" s="98"/>
    </row>
    <row r="59" spans="1:57" s="97" customFormat="1" ht="28.5" customHeight="1">
      <c r="A59" s="99"/>
      <c r="B59" s="100"/>
      <c r="C59" s="87"/>
      <c r="D59" s="87"/>
      <c r="E59" s="73">
        <f t="shared" si="15"/>
      </c>
      <c r="F59" s="12">
        <f t="shared" si="3"/>
      </c>
      <c r="G59" s="88">
        <f t="shared" si="4"/>
      </c>
      <c r="H59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59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59" s="12">
        <f t="shared" si="5"/>
      </c>
      <c r="K59" s="12">
        <f t="shared" si="6"/>
      </c>
      <c r="L59" s="90">
        <f t="shared" si="7"/>
      </c>
      <c r="M59" s="90">
        <f t="shared" si="1"/>
      </c>
      <c r="N59" s="91">
        <f t="shared" si="13"/>
      </c>
      <c r="O59" s="91">
        <f t="shared" si="2"/>
        <v>0</v>
      </c>
      <c r="P59" s="91">
        <f t="shared" si="8"/>
      </c>
      <c r="Q59" s="91">
        <f t="shared" si="9"/>
      </c>
      <c r="R59" s="91">
        <f t="shared" si="10"/>
      </c>
      <c r="S59" s="91">
        <f t="shared" si="11"/>
      </c>
      <c r="T59" s="92">
        <f t="shared" si="14"/>
      </c>
      <c r="U59" s="92">
        <f t="shared" si="12"/>
      </c>
      <c r="V59" s="10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93"/>
      <c r="AL59" s="13"/>
      <c r="AM59" s="93"/>
      <c r="AN59" s="94"/>
      <c r="AO59" s="94"/>
      <c r="AP59" s="94"/>
      <c r="AQ59" s="94"/>
      <c r="AR59" s="95"/>
      <c r="AS59" s="96"/>
      <c r="AU59" s="96"/>
      <c r="AV59" s="96"/>
      <c r="AY59" s="96"/>
      <c r="BE59" s="98"/>
    </row>
    <row r="60" spans="1:57" s="97" customFormat="1" ht="28.5" customHeight="1">
      <c r="A60" s="99"/>
      <c r="B60" s="100"/>
      <c r="C60" s="87"/>
      <c r="D60" s="87"/>
      <c r="E60" s="73">
        <f t="shared" si="15"/>
      </c>
      <c r="F60" s="12">
        <f t="shared" si="3"/>
      </c>
      <c r="G60" s="88">
        <f t="shared" si="4"/>
      </c>
      <c r="H60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60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60" s="12">
        <f t="shared" si="5"/>
      </c>
      <c r="K60" s="12">
        <f t="shared" si="6"/>
      </c>
      <c r="L60" s="90">
        <f t="shared" si="7"/>
      </c>
      <c r="M60" s="90">
        <f t="shared" si="1"/>
      </c>
      <c r="N60" s="91">
        <f t="shared" si="13"/>
      </c>
      <c r="O60" s="91">
        <f t="shared" si="2"/>
        <v>0</v>
      </c>
      <c r="P60" s="91">
        <f t="shared" si="8"/>
      </c>
      <c r="Q60" s="91">
        <f t="shared" si="9"/>
      </c>
      <c r="R60" s="91">
        <f t="shared" si="10"/>
      </c>
      <c r="S60" s="91">
        <f t="shared" si="11"/>
      </c>
      <c r="T60" s="92">
        <f t="shared" si="14"/>
      </c>
      <c r="U60" s="92">
        <f t="shared" si="12"/>
      </c>
      <c r="V60" s="10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93"/>
      <c r="AL60" s="13"/>
      <c r="AM60" s="93"/>
      <c r="AN60" s="94"/>
      <c r="AO60" s="94"/>
      <c r="AP60" s="94"/>
      <c r="AQ60" s="94"/>
      <c r="AR60" s="95"/>
      <c r="AS60" s="96"/>
      <c r="AU60" s="96"/>
      <c r="AV60" s="96"/>
      <c r="AY60" s="96"/>
      <c r="BE60" s="98"/>
    </row>
    <row r="61" spans="1:57" s="97" customFormat="1" ht="28.5" customHeight="1">
      <c r="A61" s="99"/>
      <c r="B61" s="100"/>
      <c r="C61" s="87"/>
      <c r="D61" s="87"/>
      <c r="E61" s="73">
        <f t="shared" si="15"/>
      </c>
      <c r="F61" s="12">
        <f t="shared" si="3"/>
      </c>
      <c r="G61" s="88">
        <f t="shared" si="4"/>
      </c>
      <c r="H61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61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61" s="12">
        <f t="shared" si="5"/>
      </c>
      <c r="K61" s="12">
        <f t="shared" si="6"/>
      </c>
      <c r="L61" s="90">
        <f t="shared" si="7"/>
      </c>
      <c r="M61" s="90">
        <f t="shared" si="1"/>
      </c>
      <c r="N61" s="91">
        <f t="shared" si="13"/>
      </c>
      <c r="O61" s="91">
        <f t="shared" si="2"/>
        <v>0</v>
      </c>
      <c r="P61" s="91">
        <f t="shared" si="8"/>
      </c>
      <c r="Q61" s="91">
        <f t="shared" si="9"/>
      </c>
      <c r="R61" s="91">
        <f t="shared" si="10"/>
      </c>
      <c r="S61" s="91">
        <f t="shared" si="11"/>
      </c>
      <c r="T61" s="92">
        <f t="shared" si="14"/>
      </c>
      <c r="U61" s="92">
        <f t="shared" si="12"/>
      </c>
      <c r="V61" s="10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93"/>
      <c r="AL61" s="13"/>
      <c r="AM61" s="93"/>
      <c r="AN61" s="94"/>
      <c r="AO61" s="94"/>
      <c r="AP61" s="94"/>
      <c r="AQ61" s="94"/>
      <c r="AR61" s="95"/>
      <c r="AS61" s="96"/>
      <c r="AU61" s="96"/>
      <c r="AV61" s="96"/>
      <c r="AY61" s="96"/>
      <c r="BE61" s="98"/>
    </row>
    <row r="62" spans="1:57" s="97" customFormat="1" ht="28.5" customHeight="1">
      <c r="A62" s="99"/>
      <c r="B62" s="100"/>
      <c r="C62" s="87"/>
      <c r="D62" s="87"/>
      <c r="E62" s="73">
        <f t="shared" si="15"/>
      </c>
      <c r="F62" s="12">
        <f t="shared" si="3"/>
      </c>
      <c r="G62" s="88">
        <f t="shared" si="4"/>
      </c>
      <c r="H62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62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62" s="12">
        <f t="shared" si="5"/>
      </c>
      <c r="K62" s="12">
        <f t="shared" si="6"/>
      </c>
      <c r="L62" s="90">
        <f t="shared" si="7"/>
      </c>
      <c r="M62" s="90">
        <f t="shared" si="1"/>
      </c>
      <c r="N62" s="91">
        <f t="shared" si="13"/>
      </c>
      <c r="O62" s="91">
        <f t="shared" si="2"/>
        <v>0</v>
      </c>
      <c r="P62" s="91">
        <f t="shared" si="8"/>
      </c>
      <c r="Q62" s="91">
        <f t="shared" si="9"/>
      </c>
      <c r="R62" s="91">
        <f t="shared" si="10"/>
      </c>
      <c r="S62" s="91">
        <f t="shared" si="11"/>
      </c>
      <c r="T62" s="92">
        <f t="shared" si="14"/>
      </c>
      <c r="U62" s="92">
        <f t="shared" si="12"/>
      </c>
      <c r="V62" s="10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93"/>
      <c r="AL62" s="13"/>
      <c r="AM62" s="93"/>
      <c r="AN62" s="94"/>
      <c r="AO62" s="94"/>
      <c r="AP62" s="94"/>
      <c r="AQ62" s="94"/>
      <c r="AR62" s="95"/>
      <c r="AS62" s="96"/>
      <c r="AU62" s="96"/>
      <c r="AV62" s="96"/>
      <c r="AY62" s="96"/>
      <c r="BE62" s="98"/>
    </row>
    <row r="63" spans="1:57" s="97" customFormat="1" ht="28.5" customHeight="1">
      <c r="A63" s="99"/>
      <c r="B63" s="100"/>
      <c r="C63" s="87"/>
      <c r="D63" s="87"/>
      <c r="E63" s="73">
        <f t="shared" si="15"/>
      </c>
      <c r="F63" s="12">
        <f t="shared" si="3"/>
      </c>
      <c r="G63" s="88">
        <f t="shared" si="4"/>
      </c>
      <c r="H63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63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63" s="12">
        <f t="shared" si="5"/>
      </c>
      <c r="K63" s="12">
        <f t="shared" si="6"/>
      </c>
      <c r="L63" s="90">
        <f t="shared" si="7"/>
      </c>
      <c r="M63" s="90">
        <f t="shared" si="1"/>
      </c>
      <c r="N63" s="91">
        <f t="shared" si="13"/>
      </c>
      <c r="O63" s="91">
        <f t="shared" si="2"/>
        <v>0</v>
      </c>
      <c r="P63" s="91">
        <f t="shared" si="8"/>
      </c>
      <c r="Q63" s="91">
        <f t="shared" si="9"/>
      </c>
      <c r="R63" s="91">
        <f t="shared" si="10"/>
      </c>
      <c r="S63" s="91">
        <f t="shared" si="11"/>
      </c>
      <c r="T63" s="92">
        <f t="shared" si="14"/>
      </c>
      <c r="U63" s="92">
        <f t="shared" si="12"/>
      </c>
      <c r="V63" s="10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93"/>
      <c r="AL63" s="13"/>
      <c r="AM63" s="93"/>
      <c r="AN63" s="94"/>
      <c r="AO63" s="94"/>
      <c r="AP63" s="94"/>
      <c r="AQ63" s="94"/>
      <c r="AR63" s="95"/>
      <c r="AS63" s="96"/>
      <c r="AU63" s="96"/>
      <c r="AV63" s="96"/>
      <c r="AY63" s="96"/>
      <c r="BE63" s="98"/>
    </row>
    <row r="64" spans="1:57" s="97" customFormat="1" ht="28.5" customHeight="1">
      <c r="A64" s="99"/>
      <c r="B64" s="100"/>
      <c r="C64" s="87"/>
      <c r="D64" s="87"/>
      <c r="E64" s="73">
        <f t="shared" si="15"/>
      </c>
      <c r="F64" s="12">
        <f t="shared" si="3"/>
      </c>
      <c r="G64" s="88">
        <f t="shared" si="4"/>
      </c>
      <c r="H64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64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64" s="12">
        <f t="shared" si="5"/>
      </c>
      <c r="K64" s="12">
        <f t="shared" si="6"/>
      </c>
      <c r="L64" s="90">
        <f t="shared" si="7"/>
      </c>
      <c r="M64" s="90">
        <f t="shared" si="1"/>
      </c>
      <c r="N64" s="91">
        <f t="shared" si="13"/>
      </c>
      <c r="O64" s="91">
        <f t="shared" si="2"/>
        <v>0</v>
      </c>
      <c r="P64" s="91">
        <f t="shared" si="8"/>
      </c>
      <c r="Q64" s="91">
        <f t="shared" si="9"/>
      </c>
      <c r="R64" s="91">
        <f t="shared" si="10"/>
      </c>
      <c r="S64" s="91">
        <f t="shared" si="11"/>
      </c>
      <c r="T64" s="92">
        <f t="shared" si="14"/>
      </c>
      <c r="U64" s="92">
        <f t="shared" si="12"/>
      </c>
      <c r="V64" s="10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93"/>
      <c r="AL64" s="13"/>
      <c r="AM64" s="93"/>
      <c r="AN64" s="94"/>
      <c r="AO64" s="94"/>
      <c r="AP64" s="94"/>
      <c r="AQ64" s="94"/>
      <c r="AR64" s="95"/>
      <c r="AS64" s="96"/>
      <c r="AU64" s="96"/>
      <c r="AV64" s="96"/>
      <c r="AY64" s="96"/>
      <c r="BE64" s="98"/>
    </row>
    <row r="65" spans="1:57" s="97" customFormat="1" ht="28.5" customHeight="1">
      <c r="A65" s="99"/>
      <c r="B65" s="100"/>
      <c r="C65" s="87"/>
      <c r="D65" s="87"/>
      <c r="E65" s="73">
        <f t="shared" si="15"/>
      </c>
      <c r="F65" s="12">
        <f t="shared" si="3"/>
      </c>
      <c r="G65" s="88">
        <f t="shared" si="4"/>
      </c>
      <c r="H65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65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65" s="12">
        <f t="shared" si="5"/>
      </c>
      <c r="K65" s="12">
        <f t="shared" si="6"/>
      </c>
      <c r="L65" s="90">
        <f t="shared" si="7"/>
      </c>
      <c r="M65" s="90">
        <f t="shared" si="1"/>
      </c>
      <c r="N65" s="91">
        <f t="shared" si="13"/>
      </c>
      <c r="O65" s="91">
        <f t="shared" si="2"/>
        <v>0</v>
      </c>
      <c r="P65" s="91">
        <f t="shared" si="8"/>
      </c>
      <c r="Q65" s="91">
        <f t="shared" si="9"/>
      </c>
      <c r="R65" s="91">
        <f t="shared" si="10"/>
      </c>
      <c r="S65" s="91">
        <f t="shared" si="11"/>
      </c>
      <c r="T65" s="92">
        <f t="shared" si="14"/>
      </c>
      <c r="U65" s="92">
        <f t="shared" si="12"/>
      </c>
      <c r="V65" s="10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93"/>
      <c r="AL65" s="13"/>
      <c r="AM65" s="93"/>
      <c r="AN65" s="94"/>
      <c r="AO65" s="94"/>
      <c r="AP65" s="94"/>
      <c r="AQ65" s="94"/>
      <c r="AR65" s="95"/>
      <c r="AS65" s="96"/>
      <c r="AU65" s="96"/>
      <c r="AV65" s="96"/>
      <c r="AY65" s="96"/>
      <c r="BE65" s="98"/>
    </row>
    <row r="66" spans="1:57" s="97" customFormat="1" ht="28.5" customHeight="1">
      <c r="A66" s="99"/>
      <c r="B66" s="100"/>
      <c r="C66" s="87"/>
      <c r="D66" s="87"/>
      <c r="E66" s="73">
        <f t="shared" si="15"/>
      </c>
      <c r="F66" s="12">
        <f t="shared" si="3"/>
      </c>
      <c r="G66" s="88">
        <f t="shared" si="4"/>
      </c>
      <c r="H66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66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66" s="12">
        <f t="shared" si="5"/>
      </c>
      <c r="K66" s="12">
        <f t="shared" si="6"/>
      </c>
      <c r="L66" s="90">
        <f t="shared" si="7"/>
      </c>
      <c r="M66" s="90">
        <f t="shared" si="1"/>
      </c>
      <c r="N66" s="91">
        <f t="shared" si="13"/>
      </c>
      <c r="O66" s="91">
        <f t="shared" si="2"/>
        <v>0</v>
      </c>
      <c r="P66" s="91">
        <f t="shared" si="8"/>
      </c>
      <c r="Q66" s="91">
        <f t="shared" si="9"/>
      </c>
      <c r="R66" s="91">
        <f t="shared" si="10"/>
      </c>
      <c r="S66" s="91">
        <f t="shared" si="11"/>
      </c>
      <c r="T66" s="92">
        <f t="shared" si="14"/>
      </c>
      <c r="U66" s="92">
        <f t="shared" si="12"/>
      </c>
      <c r="V66" s="10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93"/>
      <c r="AL66" s="13"/>
      <c r="AM66" s="93"/>
      <c r="AN66" s="94"/>
      <c r="AO66" s="94"/>
      <c r="AP66" s="94"/>
      <c r="AQ66" s="94"/>
      <c r="AR66" s="95"/>
      <c r="AS66" s="96"/>
      <c r="AU66" s="96"/>
      <c r="AV66" s="96"/>
      <c r="AY66" s="96"/>
      <c r="BE66" s="98"/>
    </row>
    <row r="67" spans="1:57" s="97" customFormat="1" ht="28.5" customHeight="1">
      <c r="A67" s="99"/>
      <c r="B67" s="100"/>
      <c r="C67" s="87"/>
      <c r="D67" s="87"/>
      <c r="E67" s="73">
        <f t="shared" si="15"/>
      </c>
      <c r="F67" s="12">
        <f t="shared" si="3"/>
      </c>
      <c r="G67" s="88">
        <f t="shared" si="4"/>
      </c>
      <c r="H67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67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67" s="12">
        <f t="shared" si="5"/>
      </c>
      <c r="K67" s="12">
        <f t="shared" si="6"/>
      </c>
      <c r="L67" s="90">
        <f t="shared" si="7"/>
      </c>
      <c r="M67" s="90">
        <f t="shared" si="1"/>
      </c>
      <c r="N67" s="91">
        <f t="shared" si="13"/>
      </c>
      <c r="O67" s="91">
        <f t="shared" si="2"/>
        <v>0</v>
      </c>
      <c r="P67" s="91">
        <f t="shared" si="8"/>
      </c>
      <c r="Q67" s="91">
        <f t="shared" si="9"/>
      </c>
      <c r="R67" s="91">
        <f t="shared" si="10"/>
      </c>
      <c r="S67" s="91">
        <f t="shared" si="11"/>
      </c>
      <c r="T67" s="92">
        <f t="shared" si="14"/>
      </c>
      <c r="U67" s="92">
        <f t="shared" si="12"/>
      </c>
      <c r="V67" s="10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93"/>
      <c r="AL67" s="13"/>
      <c r="AM67" s="93"/>
      <c r="AN67" s="94"/>
      <c r="AO67" s="94"/>
      <c r="AP67" s="94"/>
      <c r="AQ67" s="94"/>
      <c r="AR67" s="95"/>
      <c r="AS67" s="96"/>
      <c r="AU67" s="96"/>
      <c r="AV67" s="96"/>
      <c r="AY67" s="96"/>
      <c r="BE67" s="98"/>
    </row>
    <row r="68" spans="1:57" s="97" customFormat="1" ht="28.5" customHeight="1">
      <c r="A68" s="99"/>
      <c r="B68" s="100"/>
      <c r="C68" s="87"/>
      <c r="D68" s="87"/>
      <c r="E68" s="73">
        <f t="shared" si="15"/>
      </c>
      <c r="F68" s="12">
        <f t="shared" si="3"/>
      </c>
      <c r="G68" s="88">
        <f t="shared" si="4"/>
      </c>
      <c r="H68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68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68" s="12">
        <f t="shared" si="5"/>
      </c>
      <c r="K68" s="12">
        <f t="shared" si="6"/>
      </c>
      <c r="L68" s="90">
        <f t="shared" si="7"/>
      </c>
      <c r="M68" s="90">
        <f t="shared" si="1"/>
      </c>
      <c r="N68" s="91">
        <f t="shared" si="13"/>
      </c>
      <c r="O68" s="91">
        <f t="shared" si="2"/>
        <v>0</v>
      </c>
      <c r="P68" s="91">
        <f t="shared" si="8"/>
      </c>
      <c r="Q68" s="91">
        <f t="shared" si="9"/>
      </c>
      <c r="R68" s="91">
        <f t="shared" si="10"/>
      </c>
      <c r="S68" s="91">
        <f t="shared" si="11"/>
      </c>
      <c r="T68" s="92">
        <f t="shared" si="14"/>
      </c>
      <c r="U68" s="92">
        <f t="shared" si="12"/>
      </c>
      <c r="V68" s="10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93"/>
      <c r="AL68" s="13"/>
      <c r="AM68" s="93"/>
      <c r="AN68" s="94"/>
      <c r="AO68" s="94"/>
      <c r="AP68" s="94"/>
      <c r="AQ68" s="94"/>
      <c r="AR68" s="95"/>
      <c r="AS68" s="96"/>
      <c r="AU68" s="96"/>
      <c r="AV68" s="96"/>
      <c r="AY68" s="96"/>
      <c r="BE68" s="98"/>
    </row>
    <row r="69" spans="1:57" s="97" customFormat="1" ht="28.5" customHeight="1">
      <c r="A69" s="99"/>
      <c r="B69" s="100"/>
      <c r="C69" s="87"/>
      <c r="D69" s="87"/>
      <c r="E69" s="73">
        <f t="shared" si="15"/>
      </c>
      <c r="F69" s="12">
        <f t="shared" si="3"/>
      </c>
      <c r="G69" s="88">
        <f t="shared" si="4"/>
      </c>
      <c r="H69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69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69" s="12">
        <f t="shared" si="5"/>
      </c>
      <c r="K69" s="12">
        <f t="shared" si="6"/>
      </c>
      <c r="L69" s="90">
        <f t="shared" si="7"/>
      </c>
      <c r="M69" s="90">
        <f t="shared" si="1"/>
      </c>
      <c r="N69" s="91">
        <f t="shared" si="13"/>
      </c>
      <c r="O69" s="91">
        <f t="shared" si="2"/>
        <v>0</v>
      </c>
      <c r="P69" s="91">
        <f t="shared" si="8"/>
      </c>
      <c r="Q69" s="91">
        <f t="shared" si="9"/>
      </c>
      <c r="R69" s="91">
        <f t="shared" si="10"/>
      </c>
      <c r="S69" s="91">
        <f t="shared" si="11"/>
      </c>
      <c r="T69" s="92">
        <f t="shared" si="14"/>
      </c>
      <c r="U69" s="92">
        <f t="shared" si="12"/>
      </c>
      <c r="V69" s="10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93"/>
      <c r="AL69" s="13"/>
      <c r="AM69" s="93"/>
      <c r="AN69" s="94"/>
      <c r="AO69" s="94"/>
      <c r="AP69" s="94"/>
      <c r="AQ69" s="94"/>
      <c r="AR69" s="95"/>
      <c r="AS69" s="96"/>
      <c r="AU69" s="96"/>
      <c r="AV69" s="96"/>
      <c r="AY69" s="96"/>
      <c r="BE69" s="98"/>
    </row>
    <row r="70" spans="1:57" s="97" customFormat="1" ht="28.5" customHeight="1">
      <c r="A70" s="99"/>
      <c r="B70" s="100"/>
      <c r="C70" s="87"/>
      <c r="D70" s="87"/>
      <c r="E70" s="73">
        <f t="shared" si="15"/>
      </c>
      <c r="F70" s="12">
        <f t="shared" si="3"/>
      </c>
      <c r="G70" s="88">
        <f t="shared" si="4"/>
      </c>
      <c r="H70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70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70" s="12">
        <f t="shared" si="5"/>
      </c>
      <c r="K70" s="12">
        <f t="shared" si="6"/>
      </c>
      <c r="L70" s="90">
        <f t="shared" si="7"/>
      </c>
      <c r="M70" s="90">
        <f t="shared" si="1"/>
      </c>
      <c r="N70" s="91">
        <f t="shared" si="13"/>
      </c>
      <c r="O70" s="91">
        <f t="shared" si="2"/>
        <v>0</v>
      </c>
      <c r="P70" s="91">
        <f t="shared" si="8"/>
      </c>
      <c r="Q70" s="91">
        <f t="shared" si="9"/>
      </c>
      <c r="R70" s="91">
        <f t="shared" si="10"/>
      </c>
      <c r="S70" s="91">
        <f t="shared" si="11"/>
      </c>
      <c r="T70" s="92">
        <f t="shared" si="14"/>
      </c>
      <c r="U70" s="92">
        <f t="shared" si="12"/>
      </c>
      <c r="V70" s="10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93"/>
      <c r="AL70" s="13"/>
      <c r="AM70" s="93"/>
      <c r="AN70" s="94"/>
      <c r="AO70" s="94"/>
      <c r="AP70" s="94"/>
      <c r="AQ70" s="94"/>
      <c r="AR70" s="95"/>
      <c r="AS70" s="96"/>
      <c r="AU70" s="96"/>
      <c r="AV70" s="96"/>
      <c r="AY70" s="96"/>
      <c r="BE70" s="98"/>
    </row>
    <row r="71" spans="1:57" s="97" customFormat="1" ht="28.5" customHeight="1">
      <c r="A71" s="99"/>
      <c r="B71" s="100"/>
      <c r="C71" s="87"/>
      <c r="D71" s="87"/>
      <c r="E71" s="73">
        <f t="shared" si="15"/>
      </c>
      <c r="F71" s="12">
        <f t="shared" si="3"/>
      </c>
      <c r="G71" s="88">
        <f t="shared" si="4"/>
      </c>
      <c r="H71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71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71" s="12">
        <f t="shared" si="5"/>
      </c>
      <c r="K71" s="12">
        <f t="shared" si="6"/>
      </c>
      <c r="L71" s="90">
        <f t="shared" si="7"/>
      </c>
      <c r="M71" s="90">
        <f t="shared" si="1"/>
      </c>
      <c r="N71" s="91">
        <f t="shared" si="13"/>
      </c>
      <c r="O71" s="91">
        <f t="shared" si="2"/>
        <v>0</v>
      </c>
      <c r="P71" s="91">
        <f t="shared" si="8"/>
      </c>
      <c r="Q71" s="91">
        <f t="shared" si="9"/>
      </c>
      <c r="R71" s="91">
        <f t="shared" si="10"/>
      </c>
      <c r="S71" s="91">
        <f t="shared" si="11"/>
      </c>
      <c r="T71" s="92">
        <f t="shared" si="14"/>
      </c>
      <c r="U71" s="92">
        <f t="shared" si="12"/>
      </c>
      <c r="V71" s="10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93"/>
      <c r="AL71" s="13"/>
      <c r="AM71" s="93"/>
      <c r="AN71" s="94"/>
      <c r="AO71" s="94"/>
      <c r="AP71" s="94"/>
      <c r="AQ71" s="94"/>
      <c r="AR71" s="95"/>
      <c r="AS71" s="96"/>
      <c r="AU71" s="96"/>
      <c r="AV71" s="96"/>
      <c r="AY71" s="96"/>
      <c r="BE71" s="98"/>
    </row>
    <row r="72" spans="1:57" s="97" customFormat="1" ht="28.5" customHeight="1">
      <c r="A72" s="99"/>
      <c r="B72" s="100"/>
      <c r="C72" s="87"/>
      <c r="D72" s="87"/>
      <c r="E72" s="73">
        <f t="shared" si="15"/>
      </c>
      <c r="F72" s="12">
        <f t="shared" si="3"/>
      </c>
      <c r="G72" s="88">
        <f t="shared" si="4"/>
      </c>
      <c r="H72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72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72" s="12">
        <f t="shared" si="5"/>
      </c>
      <c r="K72" s="12">
        <f t="shared" si="6"/>
      </c>
      <c r="L72" s="90">
        <f t="shared" si="7"/>
      </c>
      <c r="M72" s="90">
        <f t="shared" si="1"/>
      </c>
      <c r="N72" s="91">
        <f t="shared" si="13"/>
      </c>
      <c r="O72" s="91">
        <f t="shared" si="2"/>
        <v>0</v>
      </c>
      <c r="P72" s="91">
        <f t="shared" si="8"/>
      </c>
      <c r="Q72" s="91">
        <f t="shared" si="9"/>
      </c>
      <c r="R72" s="91">
        <f t="shared" si="10"/>
      </c>
      <c r="S72" s="91">
        <f t="shared" si="11"/>
      </c>
      <c r="T72" s="92">
        <f t="shared" si="14"/>
      </c>
      <c r="U72" s="92">
        <f t="shared" si="12"/>
      </c>
      <c r="V72" s="10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93"/>
      <c r="AL72" s="13"/>
      <c r="AM72" s="93"/>
      <c r="AN72" s="94"/>
      <c r="AO72" s="94"/>
      <c r="AP72" s="94"/>
      <c r="AQ72" s="94"/>
      <c r="AR72" s="95"/>
      <c r="AS72" s="96"/>
      <c r="AU72" s="96"/>
      <c r="AV72" s="96"/>
      <c r="AY72" s="96"/>
      <c r="BE72" s="98"/>
    </row>
    <row r="73" spans="1:57" s="97" customFormat="1" ht="28.5" customHeight="1">
      <c r="A73" s="99"/>
      <c r="B73" s="100"/>
      <c r="C73" s="87"/>
      <c r="D73" s="87"/>
      <c r="E73" s="73">
        <f t="shared" si="15"/>
      </c>
      <c r="F73" s="12">
        <f t="shared" si="3"/>
      </c>
      <c r="G73" s="88">
        <f t="shared" si="4"/>
      </c>
      <c r="H73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73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73" s="12">
        <f t="shared" si="5"/>
      </c>
      <c r="K73" s="12">
        <f t="shared" si="6"/>
      </c>
      <c r="L73" s="90">
        <f t="shared" si="7"/>
      </c>
      <c r="M73" s="90">
        <f t="shared" si="1"/>
      </c>
      <c r="N73" s="91">
        <f t="shared" si="13"/>
      </c>
      <c r="O73" s="91">
        <f t="shared" si="2"/>
        <v>0</v>
      </c>
      <c r="P73" s="91">
        <f t="shared" si="8"/>
      </c>
      <c r="Q73" s="91">
        <f t="shared" si="9"/>
      </c>
      <c r="R73" s="91">
        <f t="shared" si="10"/>
      </c>
      <c r="S73" s="91">
        <f t="shared" si="11"/>
      </c>
      <c r="T73" s="92">
        <f t="shared" si="14"/>
      </c>
      <c r="U73" s="92">
        <f t="shared" si="12"/>
      </c>
      <c r="V73" s="10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93"/>
      <c r="AL73" s="13"/>
      <c r="AM73" s="93"/>
      <c r="AN73" s="94"/>
      <c r="AO73" s="94"/>
      <c r="AP73" s="94"/>
      <c r="AQ73" s="94"/>
      <c r="AR73" s="95"/>
      <c r="AS73" s="96"/>
      <c r="AU73" s="96"/>
      <c r="AV73" s="96"/>
      <c r="AY73" s="96"/>
      <c r="BE73" s="98"/>
    </row>
    <row r="74" spans="1:57" s="97" customFormat="1" ht="28.5" customHeight="1">
      <c r="A74" s="99"/>
      <c r="B74" s="100"/>
      <c r="C74" s="87"/>
      <c r="D74" s="87"/>
      <c r="E74" s="73">
        <f aca="true" t="shared" si="16" ref="E74:E105">IF((Distanz),C75-C74,"")</f>
      </c>
      <c r="F74" s="12">
        <f t="shared" si="3"/>
      </c>
      <c r="G74" s="88">
        <f t="shared" si="4"/>
      </c>
      <c r="H74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74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74" s="12">
        <f t="shared" si="5"/>
      </c>
      <c r="K74" s="12">
        <f t="shared" si="6"/>
      </c>
      <c r="L74" s="90">
        <f t="shared" si="7"/>
      </c>
      <c r="M74" s="90">
        <f t="shared" si="1"/>
      </c>
      <c r="N74" s="91">
        <f t="shared" si="13"/>
      </c>
      <c r="O74" s="91">
        <f aca="true" t="shared" si="17" ref="O74:O97">IF(Distanz,O75+t_from_man,0)</f>
        <v>0</v>
      </c>
      <c r="P74" s="91">
        <f t="shared" si="8"/>
      </c>
      <c r="Q74" s="91">
        <f t="shared" si="9"/>
      </c>
      <c r="R74" s="91">
        <f t="shared" si="10"/>
      </c>
      <c r="S74" s="91">
        <f t="shared" si="11"/>
      </c>
      <c r="T74" s="92">
        <f t="shared" si="14"/>
      </c>
      <c r="U74" s="92">
        <f t="shared" si="12"/>
      </c>
      <c r="V74" s="10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93"/>
      <c r="AL74" s="13"/>
      <c r="AM74" s="93"/>
      <c r="AN74" s="94"/>
      <c r="AO74" s="94"/>
      <c r="AP74" s="94"/>
      <c r="AQ74" s="94"/>
      <c r="AR74" s="95"/>
      <c r="AS74" s="96"/>
      <c r="AU74" s="96"/>
      <c r="AV74" s="96"/>
      <c r="AY74" s="96"/>
      <c r="BE74" s="98"/>
    </row>
    <row r="75" spans="1:57" s="97" customFormat="1" ht="28.5" customHeight="1">
      <c r="A75" s="99"/>
      <c r="B75" s="100"/>
      <c r="C75" s="87"/>
      <c r="D75" s="87"/>
      <c r="E75" s="73">
        <f t="shared" si="16"/>
      </c>
      <c r="F75" s="12">
        <f aca="true" t="shared" si="18" ref="F75:F99">IF((Distanz),100*Hoehendifferenz/Distanz,"")</f>
      </c>
      <c r="G75" s="88">
        <f aca="true" t="shared" si="19" ref="G75:G99">IF(Distanz,IF(ABS(Steigung)&gt;=40,"Bitte Distanz erhöhen",ABS(Steigung)/200+1),"")</f>
      </c>
      <c r="H75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75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75" s="12">
        <f aca="true" t="shared" si="20" ref="J75:J99">IF(Distanz,+ROUND(t_to_calc/5,0)*5,"")</f>
      </c>
      <c r="K75" s="12">
        <f aca="true" t="shared" si="21" ref="K75:K99">IF(Distanz,+ROUND(t_from_calc/5,0)*5,"")</f>
      </c>
      <c r="L75" s="90">
        <f aca="true" t="shared" si="22" ref="L75:L99">J75</f>
      </c>
      <c r="M75" s="90">
        <f aca="true" t="shared" si="23" ref="M75:M99">K75</f>
      </c>
      <c r="N75" s="91">
        <f t="shared" si="13"/>
      </c>
      <c r="O75" s="91">
        <f t="shared" si="17"/>
        <v>0</v>
      </c>
      <c r="P75" s="91">
        <f aca="true" t="shared" si="24" ref="P75:P99">IF(Distanz,IF((t_to_cum/60)&gt;1,INT(t_to_cum/60)&amp;" h ",""),"")</f>
      </c>
      <c r="Q75" s="91">
        <f aca="true" t="shared" si="25" ref="Q75:Q99">IF(Distanz,IF(MOD(t_to_cum,60),MOD(t_to_cum,60)&amp;" min",""),"")</f>
      </c>
      <c r="R75" s="91">
        <f aca="true" t="shared" si="26" ref="R75:R99">IF(Distanz,IF((t_from_cum/60)&gt;1,INT(t_from_cum/60)&amp;" h ",""),"")</f>
      </c>
      <c r="S75" s="91">
        <f aca="true" t="shared" si="27" ref="S75:S99">IF(Distanz,IF(MOD(t_from_cum,60),MOD(t_from_cum,60)&amp;" min",""),"")</f>
      </c>
      <c r="T75" s="92">
        <f t="shared" si="14"/>
      </c>
      <c r="U75" s="92">
        <f aca="true" t="shared" si="28" ref="U75:U99">t_from_pan_h&amp;t_from_pan_min</f>
      </c>
      <c r="V75" s="10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93"/>
      <c r="AL75" s="13"/>
      <c r="AM75" s="93"/>
      <c r="AN75" s="94"/>
      <c r="AO75" s="94"/>
      <c r="AP75" s="94"/>
      <c r="AQ75" s="94"/>
      <c r="AR75" s="95"/>
      <c r="AS75" s="96"/>
      <c r="AU75" s="96"/>
      <c r="AV75" s="96"/>
      <c r="AY75" s="96"/>
      <c r="BE75" s="98"/>
    </row>
    <row r="76" spans="1:57" s="97" customFormat="1" ht="28.5" customHeight="1">
      <c r="A76" s="99"/>
      <c r="B76" s="100"/>
      <c r="C76" s="87"/>
      <c r="D76" s="87"/>
      <c r="E76" s="73">
        <f t="shared" si="16"/>
      </c>
      <c r="F76" s="12">
        <f t="shared" si="18"/>
      </c>
      <c r="G76" s="88">
        <f t="shared" si="19"/>
      </c>
      <c r="H76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76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76" s="12">
        <f t="shared" si="20"/>
      </c>
      <c r="K76" s="12">
        <f t="shared" si="21"/>
      </c>
      <c r="L76" s="90">
        <f t="shared" si="22"/>
      </c>
      <c r="M76" s="90">
        <f t="shared" si="23"/>
      </c>
      <c r="N76" s="91">
        <f aca="true" t="shared" si="29" ref="N76:N99">IF(Distanz,N75+t_to_man,"")</f>
      </c>
      <c r="O76" s="91">
        <f t="shared" si="17"/>
        <v>0</v>
      </c>
      <c r="P76" s="91">
        <f t="shared" si="24"/>
      </c>
      <c r="Q76" s="91">
        <f t="shared" si="25"/>
      </c>
      <c r="R76" s="91">
        <f t="shared" si="26"/>
      </c>
      <c r="S76" s="91">
        <f t="shared" si="27"/>
      </c>
      <c r="T76" s="92">
        <f aca="true" t="shared" si="30" ref="T76:T99">P75&amp;Q75</f>
      </c>
      <c r="U76" s="92">
        <f t="shared" si="28"/>
      </c>
      <c r="V76" s="10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93"/>
      <c r="AL76" s="13"/>
      <c r="AM76" s="93"/>
      <c r="AN76" s="94"/>
      <c r="AO76" s="94"/>
      <c r="AP76" s="94"/>
      <c r="AQ76" s="94"/>
      <c r="AR76" s="95"/>
      <c r="AS76" s="96"/>
      <c r="AU76" s="96"/>
      <c r="AV76" s="96"/>
      <c r="AY76" s="96"/>
      <c r="BE76" s="98"/>
    </row>
    <row r="77" spans="1:57" s="97" customFormat="1" ht="28.5" customHeight="1">
      <c r="A77" s="99"/>
      <c r="B77" s="100"/>
      <c r="C77" s="87"/>
      <c r="D77" s="87"/>
      <c r="E77" s="73">
        <f t="shared" si="16"/>
      </c>
      <c r="F77" s="12">
        <f t="shared" si="18"/>
      </c>
      <c r="G77" s="88">
        <f t="shared" si="19"/>
      </c>
      <c r="H77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77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77" s="12">
        <f t="shared" si="20"/>
      </c>
      <c r="K77" s="12">
        <f t="shared" si="21"/>
      </c>
      <c r="L77" s="90">
        <f t="shared" si="22"/>
      </c>
      <c r="M77" s="90">
        <f t="shared" si="23"/>
      </c>
      <c r="N77" s="91">
        <f t="shared" si="29"/>
      </c>
      <c r="O77" s="91">
        <f t="shared" si="17"/>
        <v>0</v>
      </c>
      <c r="P77" s="91">
        <f t="shared" si="24"/>
      </c>
      <c r="Q77" s="91">
        <f t="shared" si="25"/>
      </c>
      <c r="R77" s="91">
        <f t="shared" si="26"/>
      </c>
      <c r="S77" s="91">
        <f t="shared" si="27"/>
      </c>
      <c r="T77" s="92">
        <f t="shared" si="30"/>
      </c>
      <c r="U77" s="92">
        <f t="shared" si="28"/>
      </c>
      <c r="V77" s="10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93"/>
      <c r="AL77" s="13"/>
      <c r="AM77" s="93"/>
      <c r="AN77" s="94"/>
      <c r="AO77" s="94"/>
      <c r="AP77" s="94"/>
      <c r="AQ77" s="94"/>
      <c r="AR77" s="95"/>
      <c r="AS77" s="96"/>
      <c r="AU77" s="96"/>
      <c r="AV77" s="96"/>
      <c r="AY77" s="96"/>
      <c r="BE77" s="98"/>
    </row>
    <row r="78" spans="1:57" s="97" customFormat="1" ht="28.5" customHeight="1">
      <c r="A78" s="99"/>
      <c r="B78" s="100"/>
      <c r="C78" s="87"/>
      <c r="D78" s="87"/>
      <c r="E78" s="73">
        <f t="shared" si="16"/>
      </c>
      <c r="F78" s="12">
        <f t="shared" si="18"/>
      </c>
      <c r="G78" s="88">
        <f t="shared" si="19"/>
      </c>
      <c r="H78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78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78" s="12">
        <f t="shared" si="20"/>
      </c>
      <c r="K78" s="12">
        <f t="shared" si="21"/>
      </c>
      <c r="L78" s="90">
        <f t="shared" si="22"/>
      </c>
      <c r="M78" s="90">
        <f t="shared" si="23"/>
      </c>
      <c r="N78" s="91">
        <f t="shared" si="29"/>
      </c>
      <c r="O78" s="91">
        <f t="shared" si="17"/>
        <v>0</v>
      </c>
      <c r="P78" s="91">
        <f t="shared" si="24"/>
      </c>
      <c r="Q78" s="91">
        <f t="shared" si="25"/>
      </c>
      <c r="R78" s="91">
        <f t="shared" si="26"/>
      </c>
      <c r="S78" s="91">
        <f t="shared" si="27"/>
      </c>
      <c r="T78" s="92">
        <f t="shared" si="30"/>
      </c>
      <c r="U78" s="92">
        <f t="shared" si="28"/>
      </c>
      <c r="V78" s="10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93"/>
      <c r="AL78" s="13"/>
      <c r="AM78" s="93"/>
      <c r="AN78" s="94"/>
      <c r="AO78" s="94"/>
      <c r="AP78" s="94"/>
      <c r="AQ78" s="94"/>
      <c r="AR78" s="95"/>
      <c r="AS78" s="96"/>
      <c r="AU78" s="96"/>
      <c r="AV78" s="96"/>
      <c r="AY78" s="96"/>
      <c r="BE78" s="98"/>
    </row>
    <row r="79" spans="1:57" s="97" customFormat="1" ht="28.5" customHeight="1">
      <c r="A79" s="99"/>
      <c r="B79" s="100"/>
      <c r="C79" s="87"/>
      <c r="D79" s="87"/>
      <c r="E79" s="73">
        <f t="shared" si="16"/>
      </c>
      <c r="F79" s="12">
        <f t="shared" si="18"/>
      </c>
      <c r="G79" s="88">
        <f t="shared" si="19"/>
      </c>
      <c r="H79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79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79" s="12">
        <f t="shared" si="20"/>
      </c>
      <c r="K79" s="12">
        <f t="shared" si="21"/>
      </c>
      <c r="L79" s="90">
        <f t="shared" si="22"/>
      </c>
      <c r="M79" s="90">
        <f t="shared" si="23"/>
      </c>
      <c r="N79" s="91">
        <f t="shared" si="29"/>
      </c>
      <c r="O79" s="91">
        <f t="shared" si="17"/>
        <v>0</v>
      </c>
      <c r="P79" s="91">
        <f t="shared" si="24"/>
      </c>
      <c r="Q79" s="91">
        <f t="shared" si="25"/>
      </c>
      <c r="R79" s="91">
        <f t="shared" si="26"/>
      </c>
      <c r="S79" s="91">
        <f t="shared" si="27"/>
      </c>
      <c r="T79" s="92">
        <f t="shared" si="30"/>
      </c>
      <c r="U79" s="92">
        <f t="shared" si="28"/>
      </c>
      <c r="V79" s="10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93"/>
      <c r="AL79" s="13"/>
      <c r="AM79" s="93"/>
      <c r="AN79" s="94"/>
      <c r="AO79" s="94"/>
      <c r="AP79" s="94"/>
      <c r="AQ79" s="94"/>
      <c r="AR79" s="95"/>
      <c r="AS79" s="96"/>
      <c r="AU79" s="96"/>
      <c r="AV79" s="96"/>
      <c r="AY79" s="96"/>
      <c r="BE79" s="98"/>
    </row>
    <row r="80" spans="1:57" s="97" customFormat="1" ht="28.5" customHeight="1">
      <c r="A80" s="99"/>
      <c r="B80" s="100"/>
      <c r="C80" s="87"/>
      <c r="D80" s="87"/>
      <c r="E80" s="73">
        <f t="shared" si="16"/>
      </c>
      <c r="F80" s="12">
        <f t="shared" si="18"/>
      </c>
      <c r="G80" s="88">
        <f t="shared" si="19"/>
      </c>
      <c r="H80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80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80" s="12">
        <f t="shared" si="20"/>
      </c>
      <c r="K80" s="12">
        <f t="shared" si="21"/>
      </c>
      <c r="L80" s="90">
        <f t="shared" si="22"/>
      </c>
      <c r="M80" s="90">
        <f t="shared" si="23"/>
      </c>
      <c r="N80" s="91">
        <f t="shared" si="29"/>
      </c>
      <c r="O80" s="91">
        <f t="shared" si="17"/>
        <v>0</v>
      </c>
      <c r="P80" s="91">
        <f t="shared" si="24"/>
      </c>
      <c r="Q80" s="91">
        <f t="shared" si="25"/>
      </c>
      <c r="R80" s="91">
        <f t="shared" si="26"/>
      </c>
      <c r="S80" s="91">
        <f t="shared" si="27"/>
      </c>
      <c r="T80" s="92">
        <f t="shared" si="30"/>
      </c>
      <c r="U80" s="92">
        <f t="shared" si="28"/>
      </c>
      <c r="V80" s="10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93"/>
      <c r="AL80" s="13"/>
      <c r="AM80" s="93"/>
      <c r="AN80" s="94"/>
      <c r="AO80" s="94"/>
      <c r="AP80" s="94"/>
      <c r="AQ80" s="94"/>
      <c r="AR80" s="95"/>
      <c r="AS80" s="96"/>
      <c r="AU80" s="96"/>
      <c r="AV80" s="96"/>
      <c r="AY80" s="96"/>
      <c r="BE80" s="98"/>
    </row>
    <row r="81" spans="1:57" s="97" customFormat="1" ht="28.5" customHeight="1">
      <c r="A81" s="99"/>
      <c r="B81" s="100"/>
      <c r="C81" s="87"/>
      <c r="D81" s="87"/>
      <c r="E81" s="73">
        <f t="shared" si="16"/>
      </c>
      <c r="F81" s="12">
        <f t="shared" si="18"/>
      </c>
      <c r="G81" s="88">
        <f t="shared" si="19"/>
      </c>
      <c r="H81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81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81" s="12">
        <f t="shared" si="20"/>
      </c>
      <c r="K81" s="12">
        <f t="shared" si="21"/>
      </c>
      <c r="L81" s="90">
        <f t="shared" si="22"/>
      </c>
      <c r="M81" s="90">
        <f t="shared" si="23"/>
      </c>
      <c r="N81" s="91">
        <f t="shared" si="29"/>
      </c>
      <c r="O81" s="91">
        <f t="shared" si="17"/>
        <v>0</v>
      </c>
      <c r="P81" s="91">
        <f t="shared" si="24"/>
      </c>
      <c r="Q81" s="91">
        <f t="shared" si="25"/>
      </c>
      <c r="R81" s="91">
        <f t="shared" si="26"/>
      </c>
      <c r="S81" s="91">
        <f t="shared" si="27"/>
      </c>
      <c r="T81" s="92">
        <f t="shared" si="30"/>
      </c>
      <c r="U81" s="92">
        <f t="shared" si="28"/>
      </c>
      <c r="V81" s="10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93"/>
      <c r="AL81" s="13"/>
      <c r="AM81" s="93"/>
      <c r="AN81" s="94"/>
      <c r="AO81" s="94"/>
      <c r="AP81" s="94"/>
      <c r="AQ81" s="94"/>
      <c r="AR81" s="95"/>
      <c r="AS81" s="96"/>
      <c r="AU81" s="96"/>
      <c r="AV81" s="96"/>
      <c r="AY81" s="96"/>
      <c r="BE81" s="98"/>
    </row>
    <row r="82" spans="1:57" s="97" customFormat="1" ht="28.5" customHeight="1">
      <c r="A82" s="99"/>
      <c r="B82" s="100"/>
      <c r="C82" s="87"/>
      <c r="D82" s="87"/>
      <c r="E82" s="73">
        <f t="shared" si="16"/>
      </c>
      <c r="F82" s="12">
        <f t="shared" si="18"/>
      </c>
      <c r="G82" s="88">
        <f t="shared" si="19"/>
      </c>
      <c r="H82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82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82" s="12">
        <f t="shared" si="20"/>
      </c>
      <c r="K82" s="12">
        <f t="shared" si="21"/>
      </c>
      <c r="L82" s="90">
        <f t="shared" si="22"/>
      </c>
      <c r="M82" s="90">
        <f t="shared" si="23"/>
      </c>
      <c r="N82" s="91">
        <f t="shared" si="29"/>
      </c>
      <c r="O82" s="91">
        <f t="shared" si="17"/>
        <v>0</v>
      </c>
      <c r="P82" s="91">
        <f t="shared" si="24"/>
      </c>
      <c r="Q82" s="91">
        <f t="shared" si="25"/>
      </c>
      <c r="R82" s="91">
        <f t="shared" si="26"/>
      </c>
      <c r="S82" s="91">
        <f t="shared" si="27"/>
      </c>
      <c r="T82" s="92">
        <f t="shared" si="30"/>
      </c>
      <c r="U82" s="92">
        <f t="shared" si="28"/>
      </c>
      <c r="V82" s="10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93"/>
      <c r="AL82" s="13"/>
      <c r="AM82" s="93"/>
      <c r="AN82" s="94"/>
      <c r="AO82" s="94"/>
      <c r="AP82" s="94"/>
      <c r="AQ82" s="94"/>
      <c r="AR82" s="95"/>
      <c r="AS82" s="96"/>
      <c r="AU82" s="96"/>
      <c r="AV82" s="96"/>
      <c r="AY82" s="96"/>
      <c r="BE82" s="98"/>
    </row>
    <row r="83" spans="1:57" s="97" customFormat="1" ht="28.5" customHeight="1">
      <c r="A83" s="99"/>
      <c r="B83" s="100"/>
      <c r="C83" s="87"/>
      <c r="D83" s="87"/>
      <c r="E83" s="73">
        <f t="shared" si="16"/>
      </c>
      <c r="F83" s="12">
        <f t="shared" si="18"/>
      </c>
      <c r="G83" s="88">
        <f t="shared" si="19"/>
      </c>
      <c r="H83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83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83" s="12">
        <f t="shared" si="20"/>
      </c>
      <c r="K83" s="12">
        <f t="shared" si="21"/>
      </c>
      <c r="L83" s="90">
        <f t="shared" si="22"/>
      </c>
      <c r="M83" s="90">
        <f t="shared" si="23"/>
      </c>
      <c r="N83" s="91">
        <f t="shared" si="29"/>
      </c>
      <c r="O83" s="91">
        <f t="shared" si="17"/>
        <v>0</v>
      </c>
      <c r="P83" s="91">
        <f t="shared" si="24"/>
      </c>
      <c r="Q83" s="91">
        <f t="shared" si="25"/>
      </c>
      <c r="R83" s="91">
        <f t="shared" si="26"/>
      </c>
      <c r="S83" s="91">
        <f t="shared" si="27"/>
      </c>
      <c r="T83" s="92">
        <f t="shared" si="30"/>
      </c>
      <c r="U83" s="92">
        <f t="shared" si="28"/>
      </c>
      <c r="V83" s="10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93"/>
      <c r="AL83" s="13"/>
      <c r="AM83" s="93"/>
      <c r="AN83" s="94"/>
      <c r="AO83" s="94"/>
      <c r="AP83" s="94"/>
      <c r="AQ83" s="94"/>
      <c r="AR83" s="95"/>
      <c r="AS83" s="96"/>
      <c r="AU83" s="96"/>
      <c r="AV83" s="96"/>
      <c r="AY83" s="96"/>
      <c r="BE83" s="98"/>
    </row>
    <row r="84" spans="1:57" s="97" customFormat="1" ht="28.5" customHeight="1">
      <c r="A84" s="99"/>
      <c r="B84" s="100"/>
      <c r="C84" s="87"/>
      <c r="D84" s="87"/>
      <c r="E84" s="73">
        <f t="shared" si="16"/>
      </c>
      <c r="F84" s="12">
        <f t="shared" si="18"/>
      </c>
      <c r="G84" s="88">
        <f t="shared" si="19"/>
      </c>
      <c r="H84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84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84" s="12">
        <f t="shared" si="20"/>
      </c>
      <c r="K84" s="12">
        <f t="shared" si="21"/>
      </c>
      <c r="L84" s="90">
        <f t="shared" si="22"/>
      </c>
      <c r="M84" s="90">
        <f t="shared" si="23"/>
      </c>
      <c r="N84" s="91">
        <f t="shared" si="29"/>
      </c>
      <c r="O84" s="91">
        <f t="shared" si="17"/>
        <v>0</v>
      </c>
      <c r="P84" s="91">
        <f t="shared" si="24"/>
      </c>
      <c r="Q84" s="91">
        <f t="shared" si="25"/>
      </c>
      <c r="R84" s="91">
        <f t="shared" si="26"/>
      </c>
      <c r="S84" s="91">
        <f t="shared" si="27"/>
      </c>
      <c r="T84" s="92">
        <f t="shared" si="30"/>
      </c>
      <c r="U84" s="92">
        <f t="shared" si="28"/>
      </c>
      <c r="V84" s="10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93"/>
      <c r="AL84" s="13"/>
      <c r="AM84" s="93"/>
      <c r="AN84" s="94"/>
      <c r="AO84" s="94"/>
      <c r="AP84" s="94"/>
      <c r="AQ84" s="94"/>
      <c r="AR84" s="95"/>
      <c r="AS84" s="96"/>
      <c r="AU84" s="96"/>
      <c r="AV84" s="96"/>
      <c r="AY84" s="96"/>
      <c r="BE84" s="98"/>
    </row>
    <row r="85" spans="1:57" s="97" customFormat="1" ht="28.5" customHeight="1">
      <c r="A85" s="99"/>
      <c r="B85" s="100"/>
      <c r="C85" s="87"/>
      <c r="D85" s="87"/>
      <c r="E85" s="73">
        <f t="shared" si="16"/>
      </c>
      <c r="F85" s="12">
        <f t="shared" si="18"/>
      </c>
      <c r="G85" s="88">
        <f t="shared" si="19"/>
      </c>
      <c r="H85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85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85" s="12">
        <f t="shared" si="20"/>
      </c>
      <c r="K85" s="12">
        <f t="shared" si="21"/>
      </c>
      <c r="L85" s="90">
        <f t="shared" si="22"/>
      </c>
      <c r="M85" s="90">
        <f t="shared" si="23"/>
      </c>
      <c r="N85" s="91">
        <f t="shared" si="29"/>
      </c>
      <c r="O85" s="91">
        <f t="shared" si="17"/>
        <v>0</v>
      </c>
      <c r="P85" s="91">
        <f t="shared" si="24"/>
      </c>
      <c r="Q85" s="91">
        <f t="shared" si="25"/>
      </c>
      <c r="R85" s="91">
        <f t="shared" si="26"/>
      </c>
      <c r="S85" s="91">
        <f t="shared" si="27"/>
      </c>
      <c r="T85" s="92">
        <f t="shared" si="30"/>
      </c>
      <c r="U85" s="92">
        <f t="shared" si="28"/>
      </c>
      <c r="V85" s="10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93"/>
      <c r="AL85" s="13"/>
      <c r="AM85" s="93"/>
      <c r="AN85" s="94"/>
      <c r="AO85" s="94"/>
      <c r="AP85" s="94"/>
      <c r="AQ85" s="94"/>
      <c r="AR85" s="95"/>
      <c r="AS85" s="96"/>
      <c r="AU85" s="96"/>
      <c r="AV85" s="96"/>
      <c r="AY85" s="96"/>
      <c r="BE85" s="98"/>
    </row>
    <row r="86" spans="1:57" s="97" customFormat="1" ht="28.5" customHeight="1">
      <c r="A86" s="99"/>
      <c r="B86" s="100"/>
      <c r="C86" s="87"/>
      <c r="D86" s="87"/>
      <c r="E86" s="73">
        <f t="shared" si="16"/>
      </c>
      <c r="F86" s="12">
        <f t="shared" si="18"/>
      </c>
      <c r="G86" s="88">
        <f t="shared" si="19"/>
      </c>
      <c r="H86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86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86" s="12">
        <f t="shared" si="20"/>
      </c>
      <c r="K86" s="12">
        <f t="shared" si="21"/>
      </c>
      <c r="L86" s="90">
        <f t="shared" si="22"/>
      </c>
      <c r="M86" s="90">
        <f t="shared" si="23"/>
      </c>
      <c r="N86" s="91">
        <f t="shared" si="29"/>
      </c>
      <c r="O86" s="91">
        <f t="shared" si="17"/>
        <v>0</v>
      </c>
      <c r="P86" s="91">
        <f t="shared" si="24"/>
      </c>
      <c r="Q86" s="91">
        <f t="shared" si="25"/>
      </c>
      <c r="R86" s="91">
        <f t="shared" si="26"/>
      </c>
      <c r="S86" s="91">
        <f t="shared" si="27"/>
      </c>
      <c r="T86" s="92">
        <f t="shared" si="30"/>
      </c>
      <c r="U86" s="92">
        <f t="shared" si="28"/>
      </c>
      <c r="V86" s="10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93"/>
      <c r="AL86" s="13"/>
      <c r="AM86" s="93"/>
      <c r="AN86" s="94"/>
      <c r="AO86" s="94"/>
      <c r="AP86" s="94"/>
      <c r="AQ86" s="94"/>
      <c r="AR86" s="95"/>
      <c r="AS86" s="96"/>
      <c r="AU86" s="96"/>
      <c r="AV86" s="96"/>
      <c r="AY86" s="96"/>
      <c r="BE86" s="98"/>
    </row>
    <row r="87" spans="1:57" s="97" customFormat="1" ht="28.5" customHeight="1">
      <c r="A87" s="99"/>
      <c r="B87" s="100"/>
      <c r="C87" s="87"/>
      <c r="D87" s="87"/>
      <c r="E87" s="73">
        <f t="shared" si="16"/>
      </c>
      <c r="F87" s="12">
        <f t="shared" si="18"/>
      </c>
      <c r="G87" s="88">
        <f t="shared" si="19"/>
      </c>
      <c r="H87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87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87" s="12">
        <f t="shared" si="20"/>
      </c>
      <c r="K87" s="12">
        <f t="shared" si="21"/>
      </c>
      <c r="L87" s="90">
        <f t="shared" si="22"/>
      </c>
      <c r="M87" s="90">
        <f t="shared" si="23"/>
      </c>
      <c r="N87" s="91">
        <f t="shared" si="29"/>
      </c>
      <c r="O87" s="91">
        <f t="shared" si="17"/>
        <v>0</v>
      </c>
      <c r="P87" s="91">
        <f t="shared" si="24"/>
      </c>
      <c r="Q87" s="91">
        <f t="shared" si="25"/>
      </c>
      <c r="R87" s="91">
        <f t="shared" si="26"/>
      </c>
      <c r="S87" s="91">
        <f t="shared" si="27"/>
      </c>
      <c r="T87" s="92">
        <f t="shared" si="30"/>
      </c>
      <c r="U87" s="92">
        <f t="shared" si="28"/>
      </c>
      <c r="V87" s="10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93"/>
      <c r="AL87" s="13"/>
      <c r="AM87" s="93"/>
      <c r="AN87" s="94"/>
      <c r="AO87" s="94"/>
      <c r="AP87" s="94"/>
      <c r="AQ87" s="94"/>
      <c r="AR87" s="95"/>
      <c r="AS87" s="96"/>
      <c r="AU87" s="96"/>
      <c r="AV87" s="96"/>
      <c r="AY87" s="96"/>
      <c r="BE87" s="98"/>
    </row>
    <row r="88" spans="1:57" s="97" customFormat="1" ht="28.5" customHeight="1">
      <c r="A88" s="99"/>
      <c r="B88" s="100"/>
      <c r="C88" s="87"/>
      <c r="D88" s="87"/>
      <c r="E88" s="73">
        <f t="shared" si="16"/>
      </c>
      <c r="F88" s="12">
        <f t="shared" si="18"/>
      </c>
      <c r="G88" s="88">
        <f t="shared" si="19"/>
      </c>
      <c r="H88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88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88" s="12">
        <f t="shared" si="20"/>
      </c>
      <c r="K88" s="12">
        <f t="shared" si="21"/>
      </c>
      <c r="L88" s="90">
        <f t="shared" si="22"/>
      </c>
      <c r="M88" s="90">
        <f t="shared" si="23"/>
      </c>
      <c r="N88" s="91">
        <f t="shared" si="29"/>
      </c>
      <c r="O88" s="91">
        <f t="shared" si="17"/>
        <v>0</v>
      </c>
      <c r="P88" s="91">
        <f t="shared" si="24"/>
      </c>
      <c r="Q88" s="91">
        <f t="shared" si="25"/>
      </c>
      <c r="R88" s="91">
        <f t="shared" si="26"/>
      </c>
      <c r="S88" s="91">
        <f t="shared" si="27"/>
      </c>
      <c r="T88" s="92">
        <f t="shared" si="30"/>
      </c>
      <c r="U88" s="92">
        <f t="shared" si="28"/>
      </c>
      <c r="V88" s="10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93"/>
      <c r="AL88" s="13"/>
      <c r="AM88" s="93"/>
      <c r="AN88" s="94"/>
      <c r="AO88" s="94"/>
      <c r="AP88" s="94"/>
      <c r="AQ88" s="94"/>
      <c r="AR88" s="95"/>
      <c r="AS88" s="96"/>
      <c r="AU88" s="96"/>
      <c r="AV88" s="96"/>
      <c r="AY88" s="96"/>
      <c r="BE88" s="98"/>
    </row>
    <row r="89" spans="1:57" s="97" customFormat="1" ht="28.5" customHeight="1">
      <c r="A89" s="99"/>
      <c r="B89" s="100"/>
      <c r="C89" s="87"/>
      <c r="D89" s="87"/>
      <c r="E89" s="73">
        <f t="shared" si="16"/>
      </c>
      <c r="F89" s="12">
        <f t="shared" si="18"/>
      </c>
      <c r="G89" s="88">
        <f t="shared" si="19"/>
      </c>
      <c r="H89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89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89" s="12">
        <f t="shared" si="20"/>
      </c>
      <c r="K89" s="12">
        <f t="shared" si="21"/>
      </c>
      <c r="L89" s="90">
        <f t="shared" si="22"/>
      </c>
      <c r="M89" s="90">
        <f t="shared" si="23"/>
      </c>
      <c r="N89" s="91">
        <f t="shared" si="29"/>
      </c>
      <c r="O89" s="91">
        <f t="shared" si="17"/>
        <v>0</v>
      </c>
      <c r="P89" s="91">
        <f t="shared" si="24"/>
      </c>
      <c r="Q89" s="91">
        <f t="shared" si="25"/>
      </c>
      <c r="R89" s="91">
        <f t="shared" si="26"/>
      </c>
      <c r="S89" s="91">
        <f t="shared" si="27"/>
      </c>
      <c r="T89" s="92">
        <f t="shared" si="30"/>
      </c>
      <c r="U89" s="92">
        <f t="shared" si="28"/>
      </c>
      <c r="V89" s="10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93"/>
      <c r="AL89" s="13"/>
      <c r="AM89" s="93"/>
      <c r="AN89" s="94"/>
      <c r="AO89" s="94"/>
      <c r="AP89" s="94"/>
      <c r="AQ89" s="94"/>
      <c r="AR89" s="95"/>
      <c r="AS89" s="96"/>
      <c r="AU89" s="96"/>
      <c r="AV89" s="96"/>
      <c r="AY89" s="96"/>
      <c r="BE89" s="98"/>
    </row>
    <row r="90" spans="1:57" s="97" customFormat="1" ht="28.5" customHeight="1">
      <c r="A90" s="99"/>
      <c r="B90" s="100"/>
      <c r="C90" s="87"/>
      <c r="D90" s="87"/>
      <c r="E90" s="73">
        <f t="shared" si="16"/>
      </c>
      <c r="F90" s="12">
        <f t="shared" si="18"/>
      </c>
      <c r="G90" s="88">
        <f t="shared" si="19"/>
      </c>
      <c r="H90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90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90" s="12">
        <f t="shared" si="20"/>
      </c>
      <c r="K90" s="12">
        <f t="shared" si="21"/>
      </c>
      <c r="L90" s="90">
        <f t="shared" si="22"/>
      </c>
      <c r="M90" s="90">
        <f t="shared" si="23"/>
      </c>
      <c r="N90" s="91">
        <f t="shared" si="29"/>
      </c>
      <c r="O90" s="91">
        <f t="shared" si="17"/>
        <v>0</v>
      </c>
      <c r="P90" s="91">
        <f t="shared" si="24"/>
      </c>
      <c r="Q90" s="91">
        <f t="shared" si="25"/>
      </c>
      <c r="R90" s="91">
        <f t="shared" si="26"/>
      </c>
      <c r="S90" s="91">
        <f t="shared" si="27"/>
      </c>
      <c r="T90" s="92">
        <f t="shared" si="30"/>
      </c>
      <c r="U90" s="92">
        <f t="shared" si="28"/>
      </c>
      <c r="V90" s="10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93"/>
      <c r="AL90" s="13"/>
      <c r="AM90" s="93"/>
      <c r="AN90" s="94"/>
      <c r="AO90" s="94"/>
      <c r="AP90" s="94"/>
      <c r="AQ90" s="94"/>
      <c r="AR90" s="95"/>
      <c r="AS90" s="96"/>
      <c r="AU90" s="96"/>
      <c r="AV90" s="96"/>
      <c r="AY90" s="96"/>
      <c r="BE90" s="98"/>
    </row>
    <row r="91" spans="1:57" s="97" customFormat="1" ht="28.5" customHeight="1">
      <c r="A91" s="99"/>
      <c r="B91" s="100"/>
      <c r="C91" s="87"/>
      <c r="D91" s="87"/>
      <c r="E91" s="73">
        <f t="shared" si="16"/>
      </c>
      <c r="F91" s="12">
        <f t="shared" si="18"/>
      </c>
      <c r="G91" s="88">
        <f t="shared" si="19"/>
      </c>
      <c r="H91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91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91" s="12">
        <f t="shared" si="20"/>
      </c>
      <c r="K91" s="12">
        <f t="shared" si="21"/>
      </c>
      <c r="L91" s="90">
        <f t="shared" si="22"/>
      </c>
      <c r="M91" s="90">
        <f t="shared" si="23"/>
      </c>
      <c r="N91" s="91">
        <f t="shared" si="29"/>
      </c>
      <c r="O91" s="91">
        <f t="shared" si="17"/>
        <v>0</v>
      </c>
      <c r="P91" s="91">
        <f t="shared" si="24"/>
      </c>
      <c r="Q91" s="91">
        <f t="shared" si="25"/>
      </c>
      <c r="R91" s="91">
        <f t="shared" si="26"/>
      </c>
      <c r="S91" s="91">
        <f t="shared" si="27"/>
      </c>
      <c r="T91" s="92">
        <f t="shared" si="30"/>
      </c>
      <c r="U91" s="92">
        <f t="shared" si="28"/>
      </c>
      <c r="V91" s="10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93"/>
      <c r="AL91" s="13"/>
      <c r="AM91" s="93"/>
      <c r="AN91" s="94"/>
      <c r="AO91" s="94"/>
      <c r="AP91" s="94"/>
      <c r="AQ91" s="94"/>
      <c r="AR91" s="95"/>
      <c r="AS91" s="96"/>
      <c r="AU91" s="96"/>
      <c r="AV91" s="96"/>
      <c r="AY91" s="96"/>
      <c r="BE91" s="98"/>
    </row>
    <row r="92" spans="1:57" s="97" customFormat="1" ht="28.5" customHeight="1">
      <c r="A92" s="99"/>
      <c r="B92" s="100"/>
      <c r="C92" s="87"/>
      <c r="D92" s="87"/>
      <c r="E92" s="73">
        <f t="shared" si="16"/>
      </c>
      <c r="F92" s="12">
        <f t="shared" si="18"/>
      </c>
      <c r="G92" s="88">
        <f t="shared" si="19"/>
      </c>
      <c r="H92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92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92" s="12">
        <f t="shared" si="20"/>
      </c>
      <c r="K92" s="12">
        <f t="shared" si="21"/>
      </c>
      <c r="L92" s="90">
        <f t="shared" si="22"/>
      </c>
      <c r="M92" s="90">
        <f t="shared" si="23"/>
      </c>
      <c r="N92" s="91">
        <f t="shared" si="29"/>
      </c>
      <c r="O92" s="91">
        <f t="shared" si="17"/>
        <v>0</v>
      </c>
      <c r="P92" s="91">
        <f t="shared" si="24"/>
      </c>
      <c r="Q92" s="91">
        <f t="shared" si="25"/>
      </c>
      <c r="R92" s="91">
        <f t="shared" si="26"/>
      </c>
      <c r="S92" s="91">
        <f t="shared" si="27"/>
      </c>
      <c r="T92" s="92">
        <f t="shared" si="30"/>
      </c>
      <c r="U92" s="92">
        <f t="shared" si="28"/>
      </c>
      <c r="V92" s="10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93"/>
      <c r="AL92" s="13"/>
      <c r="AM92" s="93"/>
      <c r="AN92" s="94"/>
      <c r="AO92" s="94"/>
      <c r="AP92" s="94"/>
      <c r="AQ92" s="94"/>
      <c r="AR92" s="95"/>
      <c r="AS92" s="96"/>
      <c r="AU92" s="96"/>
      <c r="AV92" s="96"/>
      <c r="AY92" s="96"/>
      <c r="BE92" s="98"/>
    </row>
    <row r="93" spans="1:57" s="97" customFormat="1" ht="28.5" customHeight="1">
      <c r="A93" s="99"/>
      <c r="B93" s="100"/>
      <c r="C93" s="87"/>
      <c r="D93" s="87"/>
      <c r="E93" s="73">
        <f t="shared" si="16"/>
      </c>
      <c r="F93" s="12">
        <f t="shared" si="18"/>
      </c>
      <c r="G93" s="88">
        <f t="shared" si="19"/>
      </c>
      <c r="H93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93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93" s="12">
        <f t="shared" si="20"/>
      </c>
      <c r="K93" s="12">
        <f t="shared" si="21"/>
      </c>
      <c r="L93" s="90">
        <f t="shared" si="22"/>
      </c>
      <c r="M93" s="90">
        <f t="shared" si="23"/>
      </c>
      <c r="N93" s="91">
        <f t="shared" si="29"/>
      </c>
      <c r="O93" s="91">
        <f t="shared" si="17"/>
        <v>0</v>
      </c>
      <c r="P93" s="91">
        <f t="shared" si="24"/>
      </c>
      <c r="Q93" s="91">
        <f t="shared" si="25"/>
      </c>
      <c r="R93" s="91">
        <f t="shared" si="26"/>
      </c>
      <c r="S93" s="91">
        <f t="shared" si="27"/>
      </c>
      <c r="T93" s="92">
        <f t="shared" si="30"/>
      </c>
      <c r="U93" s="92">
        <f t="shared" si="28"/>
      </c>
      <c r="V93" s="10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93"/>
      <c r="AL93" s="13"/>
      <c r="AM93" s="93"/>
      <c r="AN93" s="94"/>
      <c r="AO93" s="94"/>
      <c r="AP93" s="94"/>
      <c r="AQ93" s="94"/>
      <c r="AR93" s="95"/>
      <c r="AS93" s="96"/>
      <c r="AU93" s="96"/>
      <c r="AV93" s="96"/>
      <c r="AY93" s="96"/>
      <c r="BE93" s="98"/>
    </row>
    <row r="94" spans="1:57" s="97" customFormat="1" ht="28.5" customHeight="1">
      <c r="A94" s="99"/>
      <c r="B94" s="100"/>
      <c r="C94" s="87"/>
      <c r="D94" s="87"/>
      <c r="E94" s="73">
        <f t="shared" si="16"/>
      </c>
      <c r="F94" s="12">
        <f t="shared" si="18"/>
      </c>
      <c r="G94" s="88">
        <f t="shared" si="19"/>
      </c>
      <c r="H94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94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94" s="12">
        <f t="shared" si="20"/>
      </c>
      <c r="K94" s="12">
        <f t="shared" si="21"/>
      </c>
      <c r="L94" s="90">
        <f t="shared" si="22"/>
      </c>
      <c r="M94" s="90">
        <f t="shared" si="23"/>
      </c>
      <c r="N94" s="91">
        <f t="shared" si="29"/>
      </c>
      <c r="O94" s="91">
        <f t="shared" si="17"/>
        <v>0</v>
      </c>
      <c r="P94" s="91">
        <f t="shared" si="24"/>
      </c>
      <c r="Q94" s="91">
        <f t="shared" si="25"/>
      </c>
      <c r="R94" s="91">
        <f t="shared" si="26"/>
      </c>
      <c r="S94" s="91">
        <f t="shared" si="27"/>
      </c>
      <c r="T94" s="92">
        <f t="shared" si="30"/>
      </c>
      <c r="U94" s="92">
        <f t="shared" si="28"/>
      </c>
      <c r="V94" s="10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93"/>
      <c r="AL94" s="13"/>
      <c r="AM94" s="93"/>
      <c r="AN94" s="94"/>
      <c r="AO94" s="94"/>
      <c r="AP94" s="94"/>
      <c r="AQ94" s="94"/>
      <c r="AR94" s="95"/>
      <c r="AS94" s="96"/>
      <c r="AU94" s="96"/>
      <c r="AV94" s="96"/>
      <c r="AY94" s="96"/>
      <c r="BE94" s="98"/>
    </row>
    <row r="95" spans="1:57" s="97" customFormat="1" ht="28.5" customHeight="1">
      <c r="A95" s="99"/>
      <c r="B95" s="100"/>
      <c r="C95" s="87"/>
      <c r="D95" s="87"/>
      <c r="E95" s="73">
        <f t="shared" si="16"/>
      </c>
      <c r="F95" s="12">
        <f t="shared" si="18"/>
      </c>
      <c r="G95" s="88">
        <f t="shared" si="19"/>
      </c>
      <c r="H95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95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95" s="12">
        <f t="shared" si="20"/>
      </c>
      <c r="K95" s="12">
        <f t="shared" si="21"/>
      </c>
      <c r="L95" s="90">
        <f t="shared" si="22"/>
      </c>
      <c r="M95" s="90">
        <f t="shared" si="23"/>
      </c>
      <c r="N95" s="91">
        <f t="shared" si="29"/>
      </c>
      <c r="O95" s="91">
        <f t="shared" si="17"/>
        <v>0</v>
      </c>
      <c r="P95" s="91">
        <f t="shared" si="24"/>
      </c>
      <c r="Q95" s="91">
        <f t="shared" si="25"/>
      </c>
      <c r="R95" s="91">
        <f t="shared" si="26"/>
      </c>
      <c r="S95" s="91">
        <f t="shared" si="27"/>
      </c>
      <c r="T95" s="92">
        <f t="shared" si="30"/>
      </c>
      <c r="U95" s="92">
        <f t="shared" si="28"/>
      </c>
      <c r="V95" s="10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93"/>
      <c r="AL95" s="13"/>
      <c r="AM95" s="93"/>
      <c r="AN95" s="94"/>
      <c r="AO95" s="94"/>
      <c r="AP95" s="94"/>
      <c r="AQ95" s="94"/>
      <c r="AR95" s="95"/>
      <c r="AS95" s="96"/>
      <c r="AU95" s="96"/>
      <c r="AV95" s="96"/>
      <c r="AY95" s="96"/>
      <c r="BE95" s="98"/>
    </row>
    <row r="96" spans="1:57" s="97" customFormat="1" ht="28.5" customHeight="1">
      <c r="A96" s="99"/>
      <c r="B96" s="100"/>
      <c r="C96" s="87"/>
      <c r="D96" s="87"/>
      <c r="E96" s="73">
        <f t="shared" si="16"/>
      </c>
      <c r="F96" s="12">
        <f t="shared" si="18"/>
      </c>
      <c r="G96" s="88">
        <f t="shared" si="19"/>
      </c>
      <c r="H96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96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96" s="12">
        <f t="shared" si="20"/>
      </c>
      <c r="K96" s="12">
        <f t="shared" si="21"/>
      </c>
      <c r="L96" s="90">
        <f t="shared" si="22"/>
      </c>
      <c r="M96" s="90">
        <f t="shared" si="23"/>
      </c>
      <c r="N96" s="91">
        <f t="shared" si="29"/>
      </c>
      <c r="O96" s="91">
        <f t="shared" si="17"/>
        <v>0</v>
      </c>
      <c r="P96" s="91">
        <f t="shared" si="24"/>
      </c>
      <c r="Q96" s="91">
        <f t="shared" si="25"/>
      </c>
      <c r="R96" s="91">
        <f t="shared" si="26"/>
      </c>
      <c r="S96" s="91">
        <f t="shared" si="27"/>
      </c>
      <c r="T96" s="92">
        <f t="shared" si="30"/>
      </c>
      <c r="U96" s="92">
        <f t="shared" si="28"/>
      </c>
      <c r="V96" s="10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93"/>
      <c r="AL96" s="13"/>
      <c r="AM96" s="93"/>
      <c r="AN96" s="94"/>
      <c r="AO96" s="94"/>
      <c r="AP96" s="94"/>
      <c r="AQ96" s="94"/>
      <c r="AR96" s="95"/>
      <c r="AS96" s="96"/>
      <c r="AU96" s="96"/>
      <c r="AV96" s="96"/>
      <c r="AY96" s="96"/>
      <c r="BE96" s="98"/>
    </row>
    <row r="97" spans="1:57" s="97" customFormat="1" ht="28.5" customHeight="1">
      <c r="A97" s="99"/>
      <c r="B97" s="100"/>
      <c r="C97" s="87"/>
      <c r="D97" s="87"/>
      <c r="E97" s="73">
        <f t="shared" si="16"/>
      </c>
      <c r="F97" s="12">
        <f t="shared" si="18"/>
      </c>
      <c r="G97" s="88">
        <f t="shared" si="19"/>
      </c>
      <c r="H97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97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97" s="12">
        <f t="shared" si="20"/>
      </c>
      <c r="K97" s="12">
        <f t="shared" si="21"/>
      </c>
      <c r="L97" s="90">
        <f t="shared" si="22"/>
      </c>
      <c r="M97" s="90">
        <f t="shared" si="23"/>
      </c>
      <c r="N97" s="91">
        <f t="shared" si="29"/>
      </c>
      <c r="O97" s="91">
        <f t="shared" si="17"/>
        <v>0</v>
      </c>
      <c r="P97" s="91">
        <f t="shared" si="24"/>
      </c>
      <c r="Q97" s="91">
        <f t="shared" si="25"/>
      </c>
      <c r="R97" s="91">
        <f t="shared" si="26"/>
      </c>
      <c r="S97" s="91">
        <f t="shared" si="27"/>
      </c>
      <c r="T97" s="92">
        <f t="shared" si="30"/>
      </c>
      <c r="U97" s="92">
        <f t="shared" si="28"/>
      </c>
      <c r="V97" s="10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93"/>
      <c r="AL97" s="13"/>
      <c r="AM97" s="93"/>
      <c r="AN97" s="94"/>
      <c r="AO97" s="94"/>
      <c r="AP97" s="94"/>
      <c r="AQ97" s="94"/>
      <c r="AR97" s="95"/>
      <c r="AS97" s="96"/>
      <c r="AU97" s="96"/>
      <c r="AV97" s="96"/>
      <c r="AY97" s="96"/>
      <c r="BE97" s="98"/>
    </row>
    <row r="98" spans="1:57" s="97" customFormat="1" ht="28.5" customHeight="1">
      <c r="A98" s="99"/>
      <c r="B98" s="100"/>
      <c r="C98" s="87"/>
      <c r="D98" s="87"/>
      <c r="E98" s="73">
        <f t="shared" si="16"/>
      </c>
      <c r="F98" s="12">
        <f t="shared" si="18"/>
      </c>
      <c r="G98" s="88">
        <f t="shared" si="19"/>
      </c>
      <c r="H98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98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98" s="12">
        <f t="shared" si="20"/>
      </c>
      <c r="K98" s="12">
        <f t="shared" si="21"/>
      </c>
      <c r="L98" s="90">
        <f t="shared" si="22"/>
      </c>
      <c r="M98" s="90">
        <f t="shared" si="23"/>
      </c>
      <c r="N98" s="91">
        <f t="shared" si="29"/>
      </c>
      <c r="O98" s="91">
        <f>IF(Distanz,O99+t_from_man,0)</f>
        <v>0</v>
      </c>
      <c r="P98" s="91">
        <f t="shared" si="24"/>
      </c>
      <c r="Q98" s="91">
        <f t="shared" si="25"/>
      </c>
      <c r="R98" s="91">
        <f t="shared" si="26"/>
      </c>
      <c r="S98" s="91">
        <f t="shared" si="27"/>
      </c>
      <c r="T98" s="92">
        <f t="shared" si="30"/>
      </c>
      <c r="U98" s="92">
        <f t="shared" si="28"/>
      </c>
      <c r="V98" s="10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93"/>
      <c r="AL98" s="13"/>
      <c r="AM98" s="93"/>
      <c r="AN98" s="94"/>
      <c r="AO98" s="94"/>
      <c r="AP98" s="94"/>
      <c r="AQ98" s="94"/>
      <c r="AR98" s="95"/>
      <c r="AS98" s="96"/>
      <c r="AU98" s="96"/>
      <c r="AV98" s="96"/>
      <c r="AY98" s="96"/>
      <c r="BE98" s="98"/>
    </row>
    <row r="99" spans="1:57" s="97" customFormat="1" ht="28.5" customHeight="1">
      <c r="A99" s="99"/>
      <c r="B99" s="100"/>
      <c r="C99" s="87"/>
      <c r="D99" s="87"/>
      <c r="E99" s="73">
        <f t="shared" si="16"/>
      </c>
      <c r="F99" s="12">
        <f t="shared" si="18"/>
      </c>
      <c r="G99" s="88">
        <f t="shared" si="19"/>
      </c>
      <c r="H99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99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99" s="12">
        <f t="shared" si="20"/>
      </c>
      <c r="K99" s="12">
        <f t="shared" si="21"/>
      </c>
      <c r="L99" s="90">
        <f t="shared" si="22"/>
      </c>
      <c r="M99" s="90">
        <f t="shared" si="23"/>
      </c>
      <c r="N99" s="91">
        <f t="shared" si="29"/>
      </c>
      <c r="O99" s="91">
        <f>IF(Distanz,t_from_man,0)</f>
        <v>0</v>
      </c>
      <c r="P99" s="91">
        <f t="shared" si="24"/>
      </c>
      <c r="Q99" s="91">
        <f t="shared" si="25"/>
      </c>
      <c r="R99" s="91">
        <f t="shared" si="26"/>
      </c>
      <c r="S99" s="91">
        <f t="shared" si="27"/>
      </c>
      <c r="T99" s="92">
        <f t="shared" si="30"/>
      </c>
      <c r="U99" s="92">
        <f t="shared" si="28"/>
      </c>
      <c r="V99" s="10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93"/>
      <c r="AL99" s="13"/>
      <c r="AM99" s="93"/>
      <c r="AN99" s="94"/>
      <c r="AO99" s="94"/>
      <c r="AP99" s="94"/>
      <c r="AQ99" s="94"/>
      <c r="AR99" s="95"/>
      <c r="AS99" s="96"/>
      <c r="AU99" s="96"/>
      <c r="AV99" s="96"/>
      <c r="AY99" s="96"/>
      <c r="BE99" s="98"/>
    </row>
    <row r="100" spans="1:57" s="97" customFormat="1" ht="28.5" customHeight="1">
      <c r="A100" s="99"/>
      <c r="B100" s="100"/>
      <c r="C100" s="87"/>
      <c r="D100" s="87"/>
      <c r="E100" s="73">
        <f t="shared" si="16"/>
      </c>
      <c r="F100" s="12"/>
      <c r="G100" s="88"/>
      <c r="H100" s="89"/>
      <c r="I100" s="89"/>
      <c r="J100" s="12"/>
      <c r="K100" s="12"/>
      <c r="L100" s="90"/>
      <c r="M100" s="90"/>
      <c r="N100" s="91"/>
      <c r="O100" s="91"/>
      <c r="P100" s="91"/>
      <c r="Q100" s="91"/>
      <c r="R100" s="91"/>
      <c r="S100" s="91"/>
      <c r="T100" s="92"/>
      <c r="U100" s="92"/>
      <c r="V100" s="10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93"/>
      <c r="AL100" s="13"/>
      <c r="AM100" s="93"/>
      <c r="AN100" s="94"/>
      <c r="AO100" s="94"/>
      <c r="AP100" s="94"/>
      <c r="AQ100" s="94"/>
      <c r="AR100" s="95"/>
      <c r="AS100" s="96"/>
      <c r="AU100" s="96"/>
      <c r="AV100" s="96"/>
      <c r="AY100" s="96"/>
      <c r="BE100" s="98"/>
    </row>
    <row r="101" spans="1:57" s="97" customFormat="1" ht="28.5" customHeight="1">
      <c r="A101" s="99"/>
      <c r="B101" s="100"/>
      <c r="C101" s="87"/>
      <c r="D101" s="87"/>
      <c r="E101" s="73">
        <f t="shared" si="16"/>
      </c>
      <c r="F101" s="12"/>
      <c r="G101" s="88"/>
      <c r="H101" s="89"/>
      <c r="I101" s="89"/>
      <c r="J101" s="12"/>
      <c r="K101" s="12"/>
      <c r="L101" s="90"/>
      <c r="M101" s="90"/>
      <c r="N101" s="91"/>
      <c r="O101" s="91"/>
      <c r="P101" s="91"/>
      <c r="Q101" s="91"/>
      <c r="R101" s="91"/>
      <c r="S101" s="91"/>
      <c r="T101" s="92"/>
      <c r="U101" s="92"/>
      <c r="V101" s="10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93"/>
      <c r="AL101" s="13"/>
      <c r="AM101" s="93"/>
      <c r="AN101" s="94"/>
      <c r="AO101" s="94"/>
      <c r="AP101" s="94"/>
      <c r="AQ101" s="94"/>
      <c r="AR101" s="95"/>
      <c r="AS101" s="96"/>
      <c r="AU101" s="96"/>
      <c r="AV101" s="96"/>
      <c r="AY101" s="96"/>
      <c r="BE101" s="98"/>
    </row>
    <row r="102" spans="1:112" s="97" customFormat="1" ht="28.5" customHeight="1">
      <c r="A102" s="99"/>
      <c r="B102" s="99"/>
      <c r="C102" s="101"/>
      <c r="D102" s="101"/>
      <c r="E102" s="73">
        <f t="shared" si="16"/>
      </c>
      <c r="F102" s="13"/>
      <c r="G102" s="13"/>
      <c r="H102" s="89"/>
      <c r="I102" s="89"/>
      <c r="J102" s="13"/>
      <c r="K102" s="13"/>
      <c r="L102" s="101"/>
      <c r="M102" s="101"/>
      <c r="N102" s="102"/>
      <c r="O102" s="102"/>
      <c r="P102" s="102"/>
      <c r="Q102" s="102"/>
      <c r="R102" s="102"/>
      <c r="S102" s="102"/>
      <c r="T102" s="92"/>
      <c r="U102" s="92"/>
      <c r="V102" s="98"/>
      <c r="W102" s="4"/>
      <c r="X102" s="13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L102" s="4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5"/>
      <c r="BZ102" s="95"/>
      <c r="CA102" s="95"/>
      <c r="CB102" s="95"/>
      <c r="CC102" s="95"/>
      <c r="CD102" s="95"/>
      <c r="CE102" s="95"/>
      <c r="CF102" s="95"/>
      <c r="CG102" s="95"/>
      <c r="CH102" s="95"/>
      <c r="CI102" s="95"/>
      <c r="CJ102" s="95"/>
      <c r="CK102" s="95"/>
      <c r="CL102" s="95"/>
      <c r="CM102" s="95"/>
      <c r="CN102" s="95"/>
      <c r="CO102" s="95"/>
      <c r="CP102" s="95"/>
      <c r="CQ102" s="95"/>
      <c r="CR102" s="95"/>
      <c r="CS102" s="95"/>
      <c r="CT102" s="95"/>
      <c r="CU102" s="95"/>
      <c r="CV102" s="95"/>
      <c r="CW102" s="95"/>
      <c r="CX102" s="95"/>
      <c r="CY102" s="95"/>
      <c r="CZ102" s="95"/>
      <c r="DA102" s="95"/>
      <c r="DB102" s="95"/>
      <c r="DC102" s="95"/>
      <c r="DD102" s="95"/>
      <c r="DE102" s="95"/>
      <c r="DF102" s="95"/>
      <c r="DG102" s="95"/>
      <c r="DH102" s="95"/>
    </row>
    <row r="103" spans="1:112" s="97" customFormat="1" ht="28.5" customHeight="1">
      <c r="A103" s="99"/>
      <c r="B103" s="99"/>
      <c r="C103" s="101"/>
      <c r="D103" s="101"/>
      <c r="E103" s="73">
        <f t="shared" si="16"/>
      </c>
      <c r="F103" s="13"/>
      <c r="G103" s="13"/>
      <c r="H103" s="89"/>
      <c r="I103" s="89"/>
      <c r="J103" s="13"/>
      <c r="K103" s="13"/>
      <c r="L103" s="101"/>
      <c r="M103" s="101"/>
      <c r="N103" s="102"/>
      <c r="O103" s="102"/>
      <c r="P103" s="102"/>
      <c r="Q103" s="102"/>
      <c r="R103" s="102"/>
      <c r="S103" s="102"/>
      <c r="T103" s="92"/>
      <c r="U103" s="92"/>
      <c r="V103" s="98"/>
      <c r="W103" s="4"/>
      <c r="X103" s="13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L103" s="4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  <c r="CC103" s="95"/>
      <c r="CD103" s="95"/>
      <c r="CE103" s="95"/>
      <c r="CF103" s="95"/>
      <c r="CG103" s="95"/>
      <c r="CH103" s="95"/>
      <c r="CI103" s="95"/>
      <c r="CJ103" s="95"/>
      <c r="CK103" s="95"/>
      <c r="CL103" s="95"/>
      <c r="CM103" s="95"/>
      <c r="CN103" s="95"/>
      <c r="CO103" s="95"/>
      <c r="CP103" s="95"/>
      <c r="CQ103" s="95"/>
      <c r="CR103" s="95"/>
      <c r="CS103" s="95"/>
      <c r="CT103" s="95"/>
      <c r="CU103" s="95"/>
      <c r="CV103" s="95"/>
      <c r="CW103" s="95"/>
      <c r="CX103" s="95"/>
      <c r="CY103" s="95"/>
      <c r="CZ103" s="95"/>
      <c r="DA103" s="95"/>
      <c r="DB103" s="95"/>
      <c r="DC103" s="95"/>
      <c r="DD103" s="95"/>
      <c r="DE103" s="95"/>
      <c r="DF103" s="95"/>
      <c r="DG103" s="95"/>
      <c r="DH103" s="95"/>
    </row>
    <row r="104" spans="1:112" s="97" customFormat="1" ht="28.5" customHeight="1">
      <c r="A104" s="99"/>
      <c r="B104" s="99"/>
      <c r="C104" s="101"/>
      <c r="D104" s="101"/>
      <c r="E104" s="73">
        <f t="shared" si="16"/>
      </c>
      <c r="F104" s="13"/>
      <c r="G104" s="13"/>
      <c r="H104" s="89"/>
      <c r="I104" s="89"/>
      <c r="J104" s="13"/>
      <c r="K104" s="13"/>
      <c r="L104" s="101"/>
      <c r="M104" s="101"/>
      <c r="N104" s="102"/>
      <c r="O104" s="102"/>
      <c r="P104" s="102"/>
      <c r="Q104" s="102"/>
      <c r="R104" s="102"/>
      <c r="S104" s="102"/>
      <c r="T104" s="92"/>
      <c r="U104" s="92"/>
      <c r="V104" s="98"/>
      <c r="W104" s="4"/>
      <c r="X104" s="13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L104" s="4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BQ104" s="95"/>
      <c r="BR104" s="95"/>
      <c r="BS104" s="95"/>
      <c r="BT104" s="95"/>
      <c r="BU104" s="95"/>
      <c r="BV104" s="95"/>
      <c r="BW104" s="95"/>
      <c r="BX104" s="95"/>
      <c r="BY104" s="95"/>
      <c r="BZ104" s="95"/>
      <c r="CA104" s="95"/>
      <c r="CB104" s="95"/>
      <c r="CC104" s="95"/>
      <c r="CD104" s="95"/>
      <c r="CE104" s="95"/>
      <c r="CF104" s="95"/>
      <c r="CG104" s="95"/>
      <c r="CH104" s="95"/>
      <c r="CI104" s="95"/>
      <c r="CJ104" s="95"/>
      <c r="CK104" s="95"/>
      <c r="CL104" s="95"/>
      <c r="CM104" s="95"/>
      <c r="CN104" s="95"/>
      <c r="CO104" s="95"/>
      <c r="CP104" s="95"/>
      <c r="CQ104" s="95"/>
      <c r="CR104" s="95"/>
      <c r="CS104" s="95"/>
      <c r="CT104" s="95"/>
      <c r="CU104" s="95"/>
      <c r="CV104" s="95"/>
      <c r="CW104" s="95"/>
      <c r="CX104" s="95"/>
      <c r="CY104" s="95"/>
      <c r="CZ104" s="95"/>
      <c r="DA104" s="95"/>
      <c r="DB104" s="95"/>
      <c r="DC104" s="95"/>
      <c r="DD104" s="95"/>
      <c r="DE104" s="95"/>
      <c r="DF104" s="95"/>
      <c r="DG104" s="95"/>
      <c r="DH104" s="95"/>
    </row>
    <row r="105" spans="1:112" s="97" customFormat="1" ht="28.5" customHeight="1">
      <c r="A105" s="99"/>
      <c r="B105" s="99"/>
      <c r="C105" s="101"/>
      <c r="D105" s="101"/>
      <c r="E105" s="73">
        <f t="shared" si="16"/>
      </c>
      <c r="F105" s="13"/>
      <c r="G105" s="13"/>
      <c r="H105" s="89"/>
      <c r="I105" s="89"/>
      <c r="J105" s="13"/>
      <c r="K105" s="13"/>
      <c r="L105" s="101"/>
      <c r="M105" s="101"/>
      <c r="N105" s="102"/>
      <c r="O105" s="102"/>
      <c r="P105" s="102"/>
      <c r="Q105" s="102"/>
      <c r="R105" s="102"/>
      <c r="S105" s="102"/>
      <c r="T105" s="92"/>
      <c r="U105" s="92"/>
      <c r="V105" s="98"/>
      <c r="W105" s="4"/>
      <c r="X105" s="13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L105" s="4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  <c r="CC105" s="95"/>
      <c r="CD105" s="95"/>
      <c r="CE105" s="95"/>
      <c r="CF105" s="95"/>
      <c r="CG105" s="95"/>
      <c r="CH105" s="95"/>
      <c r="CI105" s="95"/>
      <c r="CJ105" s="95"/>
      <c r="CK105" s="95"/>
      <c r="CL105" s="95"/>
      <c r="CM105" s="95"/>
      <c r="CN105" s="95"/>
      <c r="CO105" s="95"/>
      <c r="CP105" s="95"/>
      <c r="CQ105" s="95"/>
      <c r="CR105" s="95"/>
      <c r="CS105" s="95"/>
      <c r="CT105" s="95"/>
      <c r="CU105" s="95"/>
      <c r="CV105" s="95"/>
      <c r="CW105" s="95"/>
      <c r="CX105" s="95"/>
      <c r="CY105" s="95"/>
      <c r="CZ105" s="95"/>
      <c r="DA105" s="95"/>
      <c r="DB105" s="95"/>
      <c r="DC105" s="95"/>
      <c r="DD105" s="95"/>
      <c r="DE105" s="95"/>
      <c r="DF105" s="95"/>
      <c r="DG105" s="95"/>
      <c r="DH105" s="95"/>
    </row>
    <row r="106" spans="1:112" s="97" customFormat="1" ht="28.5" customHeight="1">
      <c r="A106" s="99"/>
      <c r="B106" s="99"/>
      <c r="C106" s="101"/>
      <c r="D106" s="101"/>
      <c r="E106" s="73">
        <f aca="true" t="shared" si="31" ref="E106:E137">IF((Distanz),C107-C106,"")</f>
      </c>
      <c r="F106" s="13"/>
      <c r="G106" s="13"/>
      <c r="H106" s="89"/>
      <c r="I106" s="89"/>
      <c r="J106" s="13"/>
      <c r="K106" s="13"/>
      <c r="L106" s="101"/>
      <c r="M106" s="101"/>
      <c r="N106" s="102"/>
      <c r="O106" s="102"/>
      <c r="P106" s="102"/>
      <c r="Q106" s="102"/>
      <c r="R106" s="102"/>
      <c r="S106" s="102"/>
      <c r="T106" s="92"/>
      <c r="U106" s="92"/>
      <c r="V106" s="98"/>
      <c r="W106" s="4"/>
      <c r="X106" s="13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L106" s="4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95"/>
      <c r="CD106" s="95"/>
      <c r="CE106" s="95"/>
      <c r="CF106" s="95"/>
      <c r="CG106" s="95"/>
      <c r="CH106" s="95"/>
      <c r="CI106" s="95"/>
      <c r="CJ106" s="95"/>
      <c r="CK106" s="95"/>
      <c r="CL106" s="95"/>
      <c r="CM106" s="95"/>
      <c r="CN106" s="95"/>
      <c r="CO106" s="95"/>
      <c r="CP106" s="95"/>
      <c r="CQ106" s="95"/>
      <c r="CR106" s="95"/>
      <c r="CS106" s="95"/>
      <c r="CT106" s="95"/>
      <c r="CU106" s="95"/>
      <c r="CV106" s="95"/>
      <c r="CW106" s="95"/>
      <c r="CX106" s="95"/>
      <c r="CY106" s="95"/>
      <c r="CZ106" s="95"/>
      <c r="DA106" s="95"/>
      <c r="DB106" s="95"/>
      <c r="DC106" s="95"/>
      <c r="DD106" s="95"/>
      <c r="DE106" s="95"/>
      <c r="DF106" s="95"/>
      <c r="DG106" s="95"/>
      <c r="DH106" s="95"/>
    </row>
    <row r="107" spans="1:112" s="97" customFormat="1" ht="28.5" customHeight="1">
      <c r="A107" s="99"/>
      <c r="B107" s="99"/>
      <c r="C107" s="101"/>
      <c r="D107" s="101"/>
      <c r="E107" s="73">
        <f t="shared" si="31"/>
      </c>
      <c r="F107" s="13"/>
      <c r="G107" s="13"/>
      <c r="H107" s="89"/>
      <c r="I107" s="89"/>
      <c r="J107" s="13"/>
      <c r="K107" s="13"/>
      <c r="L107" s="101"/>
      <c r="M107" s="101"/>
      <c r="N107" s="102"/>
      <c r="O107" s="102"/>
      <c r="P107" s="102"/>
      <c r="Q107" s="102"/>
      <c r="R107" s="102"/>
      <c r="S107" s="102"/>
      <c r="T107" s="92"/>
      <c r="U107" s="92"/>
      <c r="V107" s="98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L107" s="4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95"/>
      <c r="BX107" s="95"/>
      <c r="BY107" s="95"/>
      <c r="BZ107" s="95"/>
      <c r="CA107" s="95"/>
      <c r="CB107" s="95"/>
      <c r="CC107" s="95"/>
      <c r="CD107" s="95"/>
      <c r="CE107" s="95"/>
      <c r="CF107" s="95"/>
      <c r="CG107" s="95"/>
      <c r="CH107" s="95"/>
      <c r="CI107" s="95"/>
      <c r="CJ107" s="95"/>
      <c r="CK107" s="95"/>
      <c r="CL107" s="95"/>
      <c r="CM107" s="95"/>
      <c r="CN107" s="95"/>
      <c r="CO107" s="95"/>
      <c r="CP107" s="95"/>
      <c r="CQ107" s="95"/>
      <c r="CR107" s="95"/>
      <c r="CS107" s="95"/>
      <c r="CT107" s="95"/>
      <c r="CU107" s="95"/>
      <c r="CV107" s="95"/>
      <c r="CW107" s="95"/>
      <c r="CX107" s="95"/>
      <c r="CY107" s="95"/>
      <c r="CZ107" s="95"/>
      <c r="DA107" s="95"/>
      <c r="DB107" s="95"/>
      <c r="DC107" s="95"/>
      <c r="DD107" s="95"/>
      <c r="DE107" s="95"/>
      <c r="DF107" s="95"/>
      <c r="DG107" s="95"/>
      <c r="DH107" s="95"/>
    </row>
    <row r="108" spans="1:112" s="97" customFormat="1" ht="28.5" customHeight="1">
      <c r="A108" s="99"/>
      <c r="B108" s="99"/>
      <c r="C108" s="101"/>
      <c r="D108" s="101"/>
      <c r="E108" s="73">
        <f t="shared" si="31"/>
      </c>
      <c r="F108" s="13"/>
      <c r="G108" s="13"/>
      <c r="H108" s="89"/>
      <c r="I108" s="89"/>
      <c r="J108" s="13"/>
      <c r="K108" s="13"/>
      <c r="L108" s="101"/>
      <c r="M108" s="101"/>
      <c r="N108" s="102"/>
      <c r="O108" s="102"/>
      <c r="P108" s="102"/>
      <c r="Q108" s="102"/>
      <c r="R108" s="102"/>
      <c r="S108" s="102"/>
      <c r="T108" s="92"/>
      <c r="U108" s="92"/>
      <c r="V108" s="98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L108" s="4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  <c r="BV108" s="95"/>
      <c r="BW108" s="95"/>
      <c r="BX108" s="95"/>
      <c r="BY108" s="95"/>
      <c r="BZ108" s="95"/>
      <c r="CA108" s="95"/>
      <c r="CB108" s="95"/>
      <c r="CC108" s="95"/>
      <c r="CD108" s="95"/>
      <c r="CE108" s="95"/>
      <c r="CF108" s="95"/>
      <c r="CG108" s="95"/>
      <c r="CH108" s="95"/>
      <c r="CI108" s="95"/>
      <c r="CJ108" s="95"/>
      <c r="CK108" s="95"/>
      <c r="CL108" s="95"/>
      <c r="CM108" s="95"/>
      <c r="CN108" s="95"/>
      <c r="CO108" s="95"/>
      <c r="CP108" s="95"/>
      <c r="CQ108" s="95"/>
      <c r="CR108" s="95"/>
      <c r="CS108" s="95"/>
      <c r="CT108" s="95"/>
      <c r="CU108" s="95"/>
      <c r="CV108" s="95"/>
      <c r="CW108" s="95"/>
      <c r="CX108" s="95"/>
      <c r="CY108" s="95"/>
      <c r="CZ108" s="95"/>
      <c r="DA108" s="95"/>
      <c r="DB108" s="95"/>
      <c r="DC108" s="95"/>
      <c r="DD108" s="95"/>
      <c r="DE108" s="95"/>
      <c r="DF108" s="95"/>
      <c r="DG108" s="95"/>
      <c r="DH108" s="95"/>
    </row>
    <row r="109" spans="1:112" s="97" customFormat="1" ht="28.5" customHeight="1">
      <c r="A109" s="99"/>
      <c r="B109" s="99"/>
      <c r="C109" s="101"/>
      <c r="D109" s="101"/>
      <c r="E109" s="73">
        <f t="shared" si="31"/>
      </c>
      <c r="F109" s="13"/>
      <c r="G109" s="13"/>
      <c r="H109" s="89"/>
      <c r="I109" s="89"/>
      <c r="J109" s="13"/>
      <c r="K109" s="13"/>
      <c r="L109" s="101"/>
      <c r="M109" s="101"/>
      <c r="N109" s="102"/>
      <c r="O109" s="102"/>
      <c r="P109" s="102"/>
      <c r="Q109" s="102"/>
      <c r="R109" s="102"/>
      <c r="S109" s="102"/>
      <c r="T109" s="92"/>
      <c r="U109" s="92"/>
      <c r="V109" s="98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L109" s="4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  <c r="CD109" s="95"/>
      <c r="CE109" s="95"/>
      <c r="CF109" s="95"/>
      <c r="CG109" s="95"/>
      <c r="CH109" s="95"/>
      <c r="CI109" s="95"/>
      <c r="CJ109" s="95"/>
      <c r="CK109" s="9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95"/>
      <c r="CW109" s="95"/>
      <c r="CX109" s="95"/>
      <c r="CY109" s="95"/>
      <c r="CZ109" s="95"/>
      <c r="DA109" s="95"/>
      <c r="DB109" s="95"/>
      <c r="DC109" s="95"/>
      <c r="DD109" s="95"/>
      <c r="DE109" s="95"/>
      <c r="DF109" s="95"/>
      <c r="DG109" s="95"/>
      <c r="DH109" s="95"/>
    </row>
    <row r="110" spans="1:112" s="97" customFormat="1" ht="28.5" customHeight="1">
      <c r="A110" s="99"/>
      <c r="B110" s="99"/>
      <c r="C110" s="101"/>
      <c r="D110" s="101"/>
      <c r="E110" s="73">
        <f t="shared" si="31"/>
      </c>
      <c r="F110" s="13"/>
      <c r="G110" s="13"/>
      <c r="H110" s="89"/>
      <c r="I110" s="89"/>
      <c r="J110" s="13"/>
      <c r="K110" s="13"/>
      <c r="L110" s="101"/>
      <c r="M110" s="101"/>
      <c r="N110" s="102"/>
      <c r="O110" s="102"/>
      <c r="P110" s="102"/>
      <c r="Q110" s="102"/>
      <c r="R110" s="102"/>
      <c r="S110" s="102"/>
      <c r="T110" s="92"/>
      <c r="U110" s="92"/>
      <c r="V110" s="98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L110" s="4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</row>
    <row r="111" spans="1:112" s="97" customFormat="1" ht="28.5" customHeight="1">
      <c r="A111" s="99"/>
      <c r="B111" s="99"/>
      <c r="C111" s="101"/>
      <c r="D111" s="101"/>
      <c r="E111" s="73">
        <f t="shared" si="31"/>
      </c>
      <c r="F111" s="13"/>
      <c r="G111" s="13"/>
      <c r="H111" s="89"/>
      <c r="I111" s="89"/>
      <c r="J111" s="13"/>
      <c r="K111" s="13"/>
      <c r="L111" s="101"/>
      <c r="M111" s="101"/>
      <c r="N111" s="102"/>
      <c r="O111" s="102"/>
      <c r="P111" s="102"/>
      <c r="Q111" s="102"/>
      <c r="R111" s="102"/>
      <c r="S111" s="102"/>
      <c r="T111" s="92"/>
      <c r="U111" s="92"/>
      <c r="V111" s="98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L111" s="4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  <c r="CD111" s="95"/>
      <c r="CE111" s="95"/>
      <c r="CF111" s="95"/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  <c r="DB111" s="95"/>
      <c r="DC111" s="95"/>
      <c r="DD111" s="95"/>
      <c r="DE111" s="95"/>
      <c r="DF111" s="95"/>
      <c r="DG111" s="95"/>
      <c r="DH111" s="95"/>
    </row>
    <row r="112" spans="1:112" s="97" customFormat="1" ht="28.5" customHeight="1">
      <c r="A112" s="99"/>
      <c r="B112" s="99"/>
      <c r="C112" s="101"/>
      <c r="D112" s="101"/>
      <c r="E112" s="73">
        <f t="shared" si="31"/>
      </c>
      <c r="F112" s="13"/>
      <c r="G112" s="13"/>
      <c r="H112" s="89"/>
      <c r="I112" s="89"/>
      <c r="J112" s="13"/>
      <c r="K112" s="13"/>
      <c r="L112" s="101"/>
      <c r="M112" s="101"/>
      <c r="N112" s="102"/>
      <c r="O112" s="102"/>
      <c r="P112" s="102"/>
      <c r="Q112" s="102"/>
      <c r="R112" s="102"/>
      <c r="S112" s="102"/>
      <c r="T112" s="92"/>
      <c r="U112" s="92"/>
      <c r="V112" s="98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L112" s="4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/>
      <c r="BW112" s="95"/>
      <c r="BX112" s="95"/>
      <c r="BY112" s="95"/>
      <c r="BZ112" s="95"/>
      <c r="CA112" s="95"/>
      <c r="CB112" s="95"/>
      <c r="CC112" s="95"/>
      <c r="CD112" s="95"/>
      <c r="CE112" s="95"/>
      <c r="CF112" s="95"/>
      <c r="CG112" s="95"/>
      <c r="CH112" s="95"/>
      <c r="CI112" s="95"/>
      <c r="CJ112" s="95"/>
      <c r="CK112" s="95"/>
      <c r="CL112" s="95"/>
      <c r="CM112" s="95"/>
      <c r="CN112" s="95"/>
      <c r="CO112" s="95"/>
      <c r="CP112" s="95"/>
      <c r="CQ112" s="95"/>
      <c r="CR112" s="95"/>
      <c r="CS112" s="95"/>
      <c r="CT112" s="95"/>
      <c r="CU112" s="95"/>
      <c r="CV112" s="95"/>
      <c r="CW112" s="95"/>
      <c r="CX112" s="95"/>
      <c r="CY112" s="95"/>
      <c r="CZ112" s="95"/>
      <c r="DA112" s="95"/>
      <c r="DB112" s="95"/>
      <c r="DC112" s="95"/>
      <c r="DD112" s="95"/>
      <c r="DE112" s="95"/>
      <c r="DF112" s="95"/>
      <c r="DG112" s="95"/>
      <c r="DH112" s="95"/>
    </row>
    <row r="113" spans="1:112" s="97" customFormat="1" ht="28.5" customHeight="1">
      <c r="A113" s="99"/>
      <c r="B113" s="99"/>
      <c r="C113" s="101"/>
      <c r="D113" s="101"/>
      <c r="E113" s="73">
        <f t="shared" si="31"/>
      </c>
      <c r="F113" s="13"/>
      <c r="G113" s="13"/>
      <c r="H113" s="89"/>
      <c r="I113" s="89"/>
      <c r="J113" s="13"/>
      <c r="K113" s="13"/>
      <c r="L113" s="101"/>
      <c r="M113" s="101"/>
      <c r="N113" s="102"/>
      <c r="O113" s="102"/>
      <c r="P113" s="102"/>
      <c r="Q113" s="102"/>
      <c r="R113" s="102"/>
      <c r="S113" s="102"/>
      <c r="T113" s="92"/>
      <c r="U113" s="92"/>
      <c r="V113" s="98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L113" s="4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/>
      <c r="BV113" s="95"/>
      <c r="BW113" s="95"/>
      <c r="BX113" s="95"/>
      <c r="BY113" s="95"/>
      <c r="BZ113" s="95"/>
      <c r="CA113" s="95"/>
      <c r="CB113" s="95"/>
      <c r="CC113" s="95"/>
      <c r="CD113" s="95"/>
      <c r="CE113" s="95"/>
      <c r="CF113" s="95"/>
      <c r="CG113" s="95"/>
      <c r="CH113" s="95"/>
      <c r="CI113" s="95"/>
      <c r="CJ113" s="95"/>
      <c r="CK113" s="95"/>
      <c r="CL113" s="95"/>
      <c r="CM113" s="95"/>
      <c r="CN113" s="95"/>
      <c r="CO113" s="95"/>
      <c r="CP113" s="95"/>
      <c r="CQ113" s="95"/>
      <c r="CR113" s="95"/>
      <c r="CS113" s="95"/>
      <c r="CT113" s="95"/>
      <c r="CU113" s="95"/>
      <c r="CV113" s="95"/>
      <c r="CW113" s="95"/>
      <c r="CX113" s="95"/>
      <c r="CY113" s="95"/>
      <c r="CZ113" s="95"/>
      <c r="DA113" s="95"/>
      <c r="DB113" s="95"/>
      <c r="DC113" s="95"/>
      <c r="DD113" s="95"/>
      <c r="DE113" s="95"/>
      <c r="DF113" s="95"/>
      <c r="DG113" s="95"/>
      <c r="DH113" s="95"/>
    </row>
    <row r="114" spans="1:112" s="97" customFormat="1" ht="28.5" customHeight="1">
      <c r="A114" s="99"/>
      <c r="B114" s="99"/>
      <c r="C114" s="101"/>
      <c r="D114" s="101"/>
      <c r="E114" s="73">
        <f t="shared" si="31"/>
      </c>
      <c r="F114" s="13"/>
      <c r="G114" s="13"/>
      <c r="H114" s="89"/>
      <c r="I114" s="89"/>
      <c r="J114" s="13"/>
      <c r="K114" s="13"/>
      <c r="L114" s="101"/>
      <c r="M114" s="101"/>
      <c r="N114" s="102"/>
      <c r="O114" s="102"/>
      <c r="P114" s="102"/>
      <c r="Q114" s="102"/>
      <c r="R114" s="102"/>
      <c r="S114" s="102"/>
      <c r="T114" s="92"/>
      <c r="U114" s="92"/>
      <c r="V114" s="98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L114" s="4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  <c r="CC114" s="95"/>
      <c r="CD114" s="95"/>
      <c r="CE114" s="95"/>
      <c r="CF114" s="95"/>
      <c r="CG114" s="95"/>
      <c r="CH114" s="95"/>
      <c r="CI114" s="95"/>
      <c r="CJ114" s="95"/>
      <c r="CK114" s="95"/>
      <c r="CL114" s="95"/>
      <c r="CM114" s="95"/>
      <c r="CN114" s="95"/>
      <c r="CO114" s="95"/>
      <c r="CP114" s="95"/>
      <c r="CQ114" s="95"/>
      <c r="CR114" s="95"/>
      <c r="CS114" s="95"/>
      <c r="CT114" s="95"/>
      <c r="CU114" s="95"/>
      <c r="CV114" s="95"/>
      <c r="CW114" s="95"/>
      <c r="CX114" s="95"/>
      <c r="CY114" s="95"/>
      <c r="CZ114" s="95"/>
      <c r="DA114" s="95"/>
      <c r="DB114" s="95"/>
      <c r="DC114" s="95"/>
      <c r="DD114" s="95"/>
      <c r="DE114" s="95"/>
      <c r="DF114" s="95"/>
      <c r="DG114" s="95"/>
      <c r="DH114" s="95"/>
    </row>
    <row r="115" spans="1:112" s="97" customFormat="1" ht="28.5" customHeight="1">
      <c r="A115" s="99"/>
      <c r="B115" s="99"/>
      <c r="C115" s="101"/>
      <c r="D115" s="101"/>
      <c r="E115" s="73">
        <f t="shared" si="31"/>
      </c>
      <c r="F115" s="13"/>
      <c r="G115" s="13"/>
      <c r="H115" s="89"/>
      <c r="I115" s="89"/>
      <c r="J115" s="13"/>
      <c r="K115" s="13"/>
      <c r="L115" s="101"/>
      <c r="M115" s="101"/>
      <c r="N115" s="102"/>
      <c r="O115" s="102"/>
      <c r="P115" s="102"/>
      <c r="Q115" s="102"/>
      <c r="R115" s="102"/>
      <c r="S115" s="102"/>
      <c r="T115" s="92"/>
      <c r="U115" s="92"/>
      <c r="V115" s="98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L115" s="4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  <c r="BV115" s="95"/>
      <c r="BW115" s="95"/>
      <c r="BX115" s="95"/>
      <c r="BY115" s="95"/>
      <c r="BZ115" s="95"/>
      <c r="CA115" s="95"/>
      <c r="CB115" s="95"/>
      <c r="CC115" s="95"/>
      <c r="CD115" s="95"/>
      <c r="CE115" s="95"/>
      <c r="CF115" s="95"/>
      <c r="CG115" s="95"/>
      <c r="CH115" s="95"/>
      <c r="CI115" s="95"/>
      <c r="CJ115" s="95"/>
      <c r="CK115" s="95"/>
      <c r="CL115" s="95"/>
      <c r="CM115" s="95"/>
      <c r="CN115" s="95"/>
      <c r="CO115" s="95"/>
      <c r="CP115" s="95"/>
      <c r="CQ115" s="95"/>
      <c r="CR115" s="95"/>
      <c r="CS115" s="95"/>
      <c r="CT115" s="95"/>
      <c r="CU115" s="95"/>
      <c r="CV115" s="95"/>
      <c r="CW115" s="95"/>
      <c r="CX115" s="95"/>
      <c r="CY115" s="95"/>
      <c r="CZ115" s="95"/>
      <c r="DA115" s="95"/>
      <c r="DB115" s="95"/>
      <c r="DC115" s="95"/>
      <c r="DD115" s="95"/>
      <c r="DE115" s="95"/>
      <c r="DF115" s="95"/>
      <c r="DG115" s="95"/>
      <c r="DH115" s="95"/>
    </row>
    <row r="116" spans="1:112" s="97" customFormat="1" ht="28.5" customHeight="1">
      <c r="A116" s="99"/>
      <c r="B116" s="99"/>
      <c r="C116" s="101"/>
      <c r="D116" s="101"/>
      <c r="E116" s="73">
        <f t="shared" si="31"/>
      </c>
      <c r="F116" s="13"/>
      <c r="G116" s="13"/>
      <c r="H116" s="89"/>
      <c r="I116" s="89"/>
      <c r="J116" s="13"/>
      <c r="K116" s="13"/>
      <c r="L116" s="101"/>
      <c r="M116" s="101"/>
      <c r="N116" s="102"/>
      <c r="O116" s="102"/>
      <c r="P116" s="102"/>
      <c r="Q116" s="102"/>
      <c r="R116" s="102"/>
      <c r="S116" s="102"/>
      <c r="T116" s="92"/>
      <c r="U116" s="92"/>
      <c r="V116" s="98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L116" s="4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95"/>
      <c r="BU116" s="95"/>
      <c r="BV116" s="95"/>
      <c r="BW116" s="95"/>
      <c r="BX116" s="95"/>
      <c r="BY116" s="95"/>
      <c r="BZ116" s="95"/>
      <c r="CA116" s="95"/>
      <c r="CB116" s="95"/>
      <c r="CC116" s="95"/>
      <c r="CD116" s="95"/>
      <c r="CE116" s="95"/>
      <c r="CF116" s="95"/>
      <c r="CG116" s="95"/>
      <c r="CH116" s="95"/>
      <c r="CI116" s="95"/>
      <c r="CJ116" s="95"/>
      <c r="CK116" s="95"/>
      <c r="CL116" s="95"/>
      <c r="CM116" s="95"/>
      <c r="CN116" s="95"/>
      <c r="CO116" s="95"/>
      <c r="CP116" s="95"/>
      <c r="CQ116" s="95"/>
      <c r="CR116" s="95"/>
      <c r="CS116" s="95"/>
      <c r="CT116" s="95"/>
      <c r="CU116" s="95"/>
      <c r="CV116" s="95"/>
      <c r="CW116" s="95"/>
      <c r="CX116" s="95"/>
      <c r="CY116" s="95"/>
      <c r="CZ116" s="95"/>
      <c r="DA116" s="95"/>
      <c r="DB116" s="95"/>
      <c r="DC116" s="95"/>
      <c r="DD116" s="95"/>
      <c r="DE116" s="95"/>
      <c r="DF116" s="95"/>
      <c r="DG116" s="95"/>
      <c r="DH116" s="95"/>
    </row>
    <row r="117" spans="1:112" s="97" customFormat="1" ht="28.5" customHeight="1">
      <c r="A117" s="99"/>
      <c r="B117" s="99"/>
      <c r="C117" s="101"/>
      <c r="D117" s="101"/>
      <c r="E117" s="73">
        <f t="shared" si="31"/>
      </c>
      <c r="F117" s="13"/>
      <c r="G117" s="13"/>
      <c r="H117" s="89"/>
      <c r="I117" s="89"/>
      <c r="J117" s="13"/>
      <c r="K117" s="13"/>
      <c r="L117" s="101"/>
      <c r="M117" s="101"/>
      <c r="N117" s="102"/>
      <c r="O117" s="102"/>
      <c r="P117" s="102"/>
      <c r="Q117" s="102"/>
      <c r="R117" s="102"/>
      <c r="S117" s="102"/>
      <c r="T117" s="92"/>
      <c r="U117" s="92"/>
      <c r="V117" s="98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L117" s="4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  <c r="CC117" s="95"/>
      <c r="CD117" s="95"/>
      <c r="CE117" s="95"/>
      <c r="CF117" s="95"/>
      <c r="CG117" s="95"/>
      <c r="CH117" s="95"/>
      <c r="CI117" s="95"/>
      <c r="CJ117" s="95"/>
      <c r="CK117" s="95"/>
      <c r="CL117" s="95"/>
      <c r="CM117" s="95"/>
      <c r="CN117" s="95"/>
      <c r="CO117" s="95"/>
      <c r="CP117" s="95"/>
      <c r="CQ117" s="95"/>
      <c r="CR117" s="95"/>
      <c r="CS117" s="95"/>
      <c r="CT117" s="95"/>
      <c r="CU117" s="95"/>
      <c r="CV117" s="95"/>
      <c r="CW117" s="95"/>
      <c r="CX117" s="95"/>
      <c r="CY117" s="95"/>
      <c r="CZ117" s="95"/>
      <c r="DA117" s="95"/>
      <c r="DB117" s="95"/>
      <c r="DC117" s="95"/>
      <c r="DD117" s="95"/>
      <c r="DE117" s="95"/>
      <c r="DF117" s="95"/>
      <c r="DG117" s="95"/>
      <c r="DH117" s="95"/>
    </row>
    <row r="118" spans="1:112" s="97" customFormat="1" ht="28.5" customHeight="1">
      <c r="A118" s="99"/>
      <c r="B118" s="99"/>
      <c r="C118" s="101"/>
      <c r="D118" s="101"/>
      <c r="E118" s="73">
        <f t="shared" si="31"/>
      </c>
      <c r="F118" s="13"/>
      <c r="G118" s="13"/>
      <c r="H118" s="89"/>
      <c r="I118" s="89"/>
      <c r="J118" s="13"/>
      <c r="K118" s="13"/>
      <c r="L118" s="101"/>
      <c r="M118" s="101"/>
      <c r="N118" s="102"/>
      <c r="O118" s="102"/>
      <c r="P118" s="102"/>
      <c r="Q118" s="102"/>
      <c r="R118" s="102"/>
      <c r="S118" s="102"/>
      <c r="T118" s="92"/>
      <c r="U118" s="92"/>
      <c r="V118" s="98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L118" s="4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/>
      <c r="BX118" s="95"/>
      <c r="BY118" s="95"/>
      <c r="BZ118" s="95"/>
      <c r="CA118" s="95"/>
      <c r="CB118" s="95"/>
      <c r="CC118" s="95"/>
      <c r="CD118" s="95"/>
      <c r="CE118" s="95"/>
      <c r="CF118" s="95"/>
      <c r="CG118" s="95"/>
      <c r="CH118" s="95"/>
      <c r="CI118" s="95"/>
      <c r="CJ118" s="95"/>
      <c r="CK118" s="95"/>
      <c r="CL118" s="95"/>
      <c r="CM118" s="95"/>
      <c r="CN118" s="95"/>
      <c r="CO118" s="95"/>
      <c r="CP118" s="95"/>
      <c r="CQ118" s="95"/>
      <c r="CR118" s="95"/>
      <c r="CS118" s="95"/>
      <c r="CT118" s="95"/>
      <c r="CU118" s="95"/>
      <c r="CV118" s="95"/>
      <c r="CW118" s="95"/>
      <c r="CX118" s="95"/>
      <c r="CY118" s="95"/>
      <c r="CZ118" s="95"/>
      <c r="DA118" s="95"/>
      <c r="DB118" s="95"/>
      <c r="DC118" s="95"/>
      <c r="DD118" s="95"/>
      <c r="DE118" s="95"/>
      <c r="DF118" s="95"/>
      <c r="DG118" s="95"/>
      <c r="DH118" s="95"/>
    </row>
    <row r="119" spans="1:112" s="97" customFormat="1" ht="28.5" customHeight="1">
      <c r="A119" s="99"/>
      <c r="B119" s="99"/>
      <c r="C119" s="101"/>
      <c r="D119" s="101"/>
      <c r="E119" s="73">
        <f t="shared" si="31"/>
      </c>
      <c r="F119" s="13"/>
      <c r="G119" s="13"/>
      <c r="H119" s="89"/>
      <c r="I119" s="89"/>
      <c r="J119" s="13"/>
      <c r="K119" s="13"/>
      <c r="L119" s="101"/>
      <c r="M119" s="101"/>
      <c r="N119" s="102"/>
      <c r="O119" s="102"/>
      <c r="P119" s="102"/>
      <c r="Q119" s="102"/>
      <c r="R119" s="102"/>
      <c r="S119" s="102"/>
      <c r="T119" s="92"/>
      <c r="U119" s="92"/>
      <c r="V119" s="98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L119" s="4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95"/>
      <c r="CA119" s="95"/>
      <c r="CB119" s="95"/>
      <c r="CC119" s="95"/>
      <c r="CD119" s="95"/>
      <c r="CE119" s="95"/>
      <c r="CF119" s="95"/>
      <c r="CG119" s="95"/>
      <c r="CH119" s="95"/>
      <c r="CI119" s="95"/>
      <c r="CJ119" s="95"/>
      <c r="CK119" s="95"/>
      <c r="CL119" s="95"/>
      <c r="CM119" s="95"/>
      <c r="CN119" s="95"/>
      <c r="CO119" s="95"/>
      <c r="CP119" s="95"/>
      <c r="CQ119" s="95"/>
      <c r="CR119" s="95"/>
      <c r="CS119" s="95"/>
      <c r="CT119" s="95"/>
      <c r="CU119" s="95"/>
      <c r="CV119" s="95"/>
      <c r="CW119" s="95"/>
      <c r="CX119" s="95"/>
      <c r="CY119" s="95"/>
      <c r="CZ119" s="95"/>
      <c r="DA119" s="95"/>
      <c r="DB119" s="95"/>
      <c r="DC119" s="95"/>
      <c r="DD119" s="95"/>
      <c r="DE119" s="95"/>
      <c r="DF119" s="95"/>
      <c r="DG119" s="95"/>
      <c r="DH119" s="95"/>
    </row>
    <row r="120" spans="1:112" s="97" customFormat="1" ht="28.5" customHeight="1">
      <c r="A120" s="99"/>
      <c r="B120" s="99"/>
      <c r="C120" s="101"/>
      <c r="D120" s="101"/>
      <c r="E120" s="73">
        <f t="shared" si="31"/>
      </c>
      <c r="F120" s="13"/>
      <c r="G120" s="13"/>
      <c r="H120" s="89"/>
      <c r="I120" s="89"/>
      <c r="J120" s="13"/>
      <c r="K120" s="13"/>
      <c r="L120" s="101"/>
      <c r="M120" s="101"/>
      <c r="N120" s="102"/>
      <c r="O120" s="102"/>
      <c r="P120" s="102"/>
      <c r="Q120" s="102"/>
      <c r="R120" s="102"/>
      <c r="S120" s="102"/>
      <c r="T120" s="92"/>
      <c r="U120" s="92"/>
      <c r="V120" s="98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L120" s="4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5"/>
      <c r="CB120" s="95"/>
      <c r="CC120" s="95"/>
      <c r="CD120" s="95"/>
      <c r="CE120" s="95"/>
      <c r="CF120" s="95"/>
      <c r="CG120" s="95"/>
      <c r="CH120" s="95"/>
      <c r="CI120" s="95"/>
      <c r="CJ120" s="95"/>
      <c r="CK120" s="95"/>
      <c r="CL120" s="95"/>
      <c r="CM120" s="95"/>
      <c r="CN120" s="95"/>
      <c r="CO120" s="95"/>
      <c r="CP120" s="95"/>
      <c r="CQ120" s="95"/>
      <c r="CR120" s="95"/>
      <c r="CS120" s="95"/>
      <c r="CT120" s="95"/>
      <c r="CU120" s="95"/>
      <c r="CV120" s="95"/>
      <c r="CW120" s="95"/>
      <c r="CX120" s="95"/>
      <c r="CY120" s="95"/>
      <c r="CZ120" s="95"/>
      <c r="DA120" s="95"/>
      <c r="DB120" s="95"/>
      <c r="DC120" s="95"/>
      <c r="DD120" s="95"/>
      <c r="DE120" s="95"/>
      <c r="DF120" s="95"/>
      <c r="DG120" s="95"/>
      <c r="DH120" s="95"/>
    </row>
    <row r="121" spans="1:112" s="97" customFormat="1" ht="28.5" customHeight="1">
      <c r="A121" s="99"/>
      <c r="B121" s="99"/>
      <c r="C121" s="101"/>
      <c r="D121" s="101"/>
      <c r="E121" s="73">
        <f t="shared" si="31"/>
      </c>
      <c r="F121" s="13"/>
      <c r="G121" s="13"/>
      <c r="H121" s="89"/>
      <c r="I121" s="89"/>
      <c r="J121" s="13"/>
      <c r="K121" s="13"/>
      <c r="L121" s="101"/>
      <c r="M121" s="101"/>
      <c r="N121" s="102"/>
      <c r="O121" s="102"/>
      <c r="P121" s="102"/>
      <c r="Q121" s="102"/>
      <c r="R121" s="102"/>
      <c r="S121" s="102"/>
      <c r="T121" s="92"/>
      <c r="U121" s="92"/>
      <c r="V121" s="98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L121" s="4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95"/>
      <c r="BU121" s="95"/>
      <c r="BV121" s="95"/>
      <c r="BW121" s="95"/>
      <c r="BX121" s="95"/>
      <c r="BY121" s="95"/>
      <c r="BZ121" s="95"/>
      <c r="CA121" s="95"/>
      <c r="CB121" s="95"/>
      <c r="CC121" s="95"/>
      <c r="CD121" s="95"/>
      <c r="CE121" s="95"/>
      <c r="CF121" s="95"/>
      <c r="CG121" s="95"/>
      <c r="CH121" s="95"/>
      <c r="CI121" s="95"/>
      <c r="CJ121" s="95"/>
      <c r="CK121" s="95"/>
      <c r="CL121" s="95"/>
      <c r="CM121" s="95"/>
      <c r="CN121" s="95"/>
      <c r="CO121" s="95"/>
      <c r="CP121" s="95"/>
      <c r="CQ121" s="95"/>
      <c r="CR121" s="95"/>
      <c r="CS121" s="95"/>
      <c r="CT121" s="95"/>
      <c r="CU121" s="95"/>
      <c r="CV121" s="95"/>
      <c r="CW121" s="95"/>
      <c r="CX121" s="95"/>
      <c r="CY121" s="95"/>
      <c r="CZ121" s="95"/>
      <c r="DA121" s="95"/>
      <c r="DB121" s="95"/>
      <c r="DC121" s="95"/>
      <c r="DD121" s="95"/>
      <c r="DE121" s="95"/>
      <c r="DF121" s="95"/>
      <c r="DG121" s="95"/>
      <c r="DH121" s="95"/>
    </row>
    <row r="122" spans="1:112" s="97" customFormat="1" ht="28.5" customHeight="1">
      <c r="A122" s="99"/>
      <c r="B122" s="99"/>
      <c r="C122" s="101"/>
      <c r="D122" s="101"/>
      <c r="E122" s="73">
        <f t="shared" si="31"/>
      </c>
      <c r="F122" s="13"/>
      <c r="G122" s="13"/>
      <c r="H122" s="89"/>
      <c r="I122" s="89"/>
      <c r="J122" s="13"/>
      <c r="K122" s="13"/>
      <c r="L122" s="101"/>
      <c r="M122" s="101"/>
      <c r="N122" s="102"/>
      <c r="O122" s="102"/>
      <c r="P122" s="102"/>
      <c r="Q122" s="102"/>
      <c r="R122" s="102"/>
      <c r="S122" s="102"/>
      <c r="T122" s="92"/>
      <c r="U122" s="92"/>
      <c r="V122" s="98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L122" s="4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  <c r="BR122" s="95"/>
      <c r="BS122" s="95"/>
      <c r="BT122" s="95"/>
      <c r="BU122" s="95"/>
      <c r="BV122" s="95"/>
      <c r="BW122" s="95"/>
      <c r="BX122" s="95"/>
      <c r="BY122" s="95"/>
      <c r="BZ122" s="95"/>
      <c r="CA122" s="95"/>
      <c r="CB122" s="95"/>
      <c r="CC122" s="95"/>
      <c r="CD122" s="95"/>
      <c r="CE122" s="95"/>
      <c r="CF122" s="95"/>
      <c r="CG122" s="95"/>
      <c r="CH122" s="95"/>
      <c r="CI122" s="95"/>
      <c r="CJ122" s="95"/>
      <c r="CK122" s="95"/>
      <c r="CL122" s="95"/>
      <c r="CM122" s="95"/>
      <c r="CN122" s="95"/>
      <c r="CO122" s="95"/>
      <c r="CP122" s="95"/>
      <c r="CQ122" s="95"/>
      <c r="CR122" s="95"/>
      <c r="CS122" s="95"/>
      <c r="CT122" s="95"/>
      <c r="CU122" s="95"/>
      <c r="CV122" s="95"/>
      <c r="CW122" s="95"/>
      <c r="CX122" s="95"/>
      <c r="CY122" s="95"/>
      <c r="CZ122" s="95"/>
      <c r="DA122" s="95"/>
      <c r="DB122" s="95"/>
      <c r="DC122" s="95"/>
      <c r="DD122" s="95"/>
      <c r="DE122" s="95"/>
      <c r="DF122" s="95"/>
      <c r="DG122" s="95"/>
      <c r="DH122" s="95"/>
    </row>
    <row r="123" spans="1:112" s="97" customFormat="1" ht="28.5" customHeight="1">
      <c r="A123" s="99"/>
      <c r="B123" s="99"/>
      <c r="C123" s="101"/>
      <c r="D123" s="101"/>
      <c r="E123" s="73">
        <f t="shared" si="31"/>
      </c>
      <c r="F123" s="13"/>
      <c r="G123" s="13"/>
      <c r="H123" s="89"/>
      <c r="I123" s="89"/>
      <c r="J123" s="13"/>
      <c r="K123" s="13"/>
      <c r="L123" s="101"/>
      <c r="M123" s="101"/>
      <c r="N123" s="102"/>
      <c r="O123" s="102"/>
      <c r="P123" s="102"/>
      <c r="Q123" s="102"/>
      <c r="R123" s="102"/>
      <c r="S123" s="102"/>
      <c r="T123" s="92"/>
      <c r="U123" s="92"/>
      <c r="V123" s="98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L123" s="4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  <c r="BR123" s="95"/>
      <c r="BS123" s="95"/>
      <c r="BT123" s="95"/>
      <c r="BU123" s="95"/>
      <c r="BV123" s="95"/>
      <c r="BW123" s="95"/>
      <c r="BX123" s="95"/>
      <c r="BY123" s="95"/>
      <c r="BZ123" s="95"/>
      <c r="CA123" s="95"/>
      <c r="CB123" s="95"/>
      <c r="CC123" s="95"/>
      <c r="CD123" s="95"/>
      <c r="CE123" s="95"/>
      <c r="CF123" s="95"/>
      <c r="CG123" s="95"/>
      <c r="CH123" s="95"/>
      <c r="CI123" s="95"/>
      <c r="CJ123" s="95"/>
      <c r="CK123" s="95"/>
      <c r="CL123" s="95"/>
      <c r="CM123" s="95"/>
      <c r="CN123" s="95"/>
      <c r="CO123" s="95"/>
      <c r="CP123" s="95"/>
      <c r="CQ123" s="95"/>
      <c r="CR123" s="95"/>
      <c r="CS123" s="95"/>
      <c r="CT123" s="95"/>
      <c r="CU123" s="95"/>
      <c r="CV123" s="95"/>
      <c r="CW123" s="95"/>
      <c r="CX123" s="95"/>
      <c r="CY123" s="95"/>
      <c r="CZ123" s="95"/>
      <c r="DA123" s="95"/>
      <c r="DB123" s="95"/>
      <c r="DC123" s="95"/>
      <c r="DD123" s="95"/>
      <c r="DE123" s="95"/>
      <c r="DF123" s="95"/>
      <c r="DG123" s="95"/>
      <c r="DH123" s="95"/>
    </row>
    <row r="124" spans="1:112" s="97" customFormat="1" ht="28.5" customHeight="1">
      <c r="A124" s="99"/>
      <c r="B124" s="99"/>
      <c r="C124" s="101"/>
      <c r="D124" s="101"/>
      <c r="E124" s="73">
        <f t="shared" si="31"/>
      </c>
      <c r="F124" s="13"/>
      <c r="G124" s="13"/>
      <c r="H124" s="89"/>
      <c r="I124" s="89"/>
      <c r="J124" s="13"/>
      <c r="K124" s="13"/>
      <c r="L124" s="101"/>
      <c r="M124" s="101"/>
      <c r="N124" s="102"/>
      <c r="O124" s="102"/>
      <c r="P124" s="102"/>
      <c r="Q124" s="102"/>
      <c r="R124" s="102"/>
      <c r="S124" s="102"/>
      <c r="T124" s="92"/>
      <c r="U124" s="92"/>
      <c r="V124" s="98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L124" s="4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  <c r="BN124" s="95"/>
      <c r="BO124" s="95"/>
      <c r="BP124" s="95"/>
      <c r="BQ124" s="95"/>
      <c r="BR124" s="95"/>
      <c r="BS124" s="95"/>
      <c r="BT124" s="95"/>
      <c r="BU124" s="95"/>
      <c r="BV124" s="95"/>
      <c r="BW124" s="95"/>
      <c r="BX124" s="95"/>
      <c r="BY124" s="95"/>
      <c r="BZ124" s="95"/>
      <c r="CA124" s="95"/>
      <c r="CB124" s="95"/>
      <c r="CC124" s="95"/>
      <c r="CD124" s="95"/>
      <c r="CE124" s="95"/>
      <c r="CF124" s="95"/>
      <c r="CG124" s="95"/>
      <c r="CH124" s="95"/>
      <c r="CI124" s="95"/>
      <c r="CJ124" s="95"/>
      <c r="CK124" s="95"/>
      <c r="CL124" s="95"/>
      <c r="CM124" s="95"/>
      <c r="CN124" s="95"/>
      <c r="CO124" s="95"/>
      <c r="CP124" s="95"/>
      <c r="CQ124" s="95"/>
      <c r="CR124" s="95"/>
      <c r="CS124" s="95"/>
      <c r="CT124" s="95"/>
      <c r="CU124" s="95"/>
      <c r="CV124" s="95"/>
      <c r="CW124" s="95"/>
      <c r="CX124" s="95"/>
      <c r="CY124" s="95"/>
      <c r="CZ124" s="95"/>
      <c r="DA124" s="95"/>
      <c r="DB124" s="95"/>
      <c r="DC124" s="95"/>
      <c r="DD124" s="95"/>
      <c r="DE124" s="95"/>
      <c r="DF124" s="95"/>
      <c r="DG124" s="95"/>
      <c r="DH124" s="95"/>
    </row>
    <row r="125" spans="1:112" s="97" customFormat="1" ht="28.5" customHeight="1">
      <c r="A125" s="99"/>
      <c r="B125" s="99"/>
      <c r="C125" s="101"/>
      <c r="D125" s="101"/>
      <c r="E125" s="73">
        <f t="shared" si="31"/>
      </c>
      <c r="F125" s="13"/>
      <c r="G125" s="13"/>
      <c r="H125" s="89"/>
      <c r="I125" s="89"/>
      <c r="J125" s="13"/>
      <c r="K125" s="13"/>
      <c r="L125" s="101"/>
      <c r="M125" s="101"/>
      <c r="N125" s="102"/>
      <c r="O125" s="102"/>
      <c r="P125" s="102"/>
      <c r="Q125" s="102"/>
      <c r="R125" s="102"/>
      <c r="S125" s="102"/>
      <c r="T125" s="92"/>
      <c r="U125" s="92"/>
      <c r="V125" s="98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L125" s="4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  <c r="BU125" s="95"/>
      <c r="BV125" s="95"/>
      <c r="BW125" s="95"/>
      <c r="BX125" s="95"/>
      <c r="BY125" s="95"/>
      <c r="BZ125" s="95"/>
      <c r="CA125" s="95"/>
      <c r="CB125" s="95"/>
      <c r="CC125" s="95"/>
      <c r="CD125" s="95"/>
      <c r="CE125" s="95"/>
      <c r="CF125" s="95"/>
      <c r="CG125" s="95"/>
      <c r="CH125" s="95"/>
      <c r="CI125" s="95"/>
      <c r="CJ125" s="95"/>
      <c r="CK125" s="95"/>
      <c r="CL125" s="95"/>
      <c r="CM125" s="95"/>
      <c r="CN125" s="95"/>
      <c r="CO125" s="95"/>
      <c r="CP125" s="95"/>
      <c r="CQ125" s="95"/>
      <c r="CR125" s="95"/>
      <c r="CS125" s="95"/>
      <c r="CT125" s="95"/>
      <c r="CU125" s="95"/>
      <c r="CV125" s="95"/>
      <c r="CW125" s="95"/>
      <c r="CX125" s="95"/>
      <c r="CY125" s="95"/>
      <c r="CZ125" s="95"/>
      <c r="DA125" s="95"/>
      <c r="DB125" s="95"/>
      <c r="DC125" s="95"/>
      <c r="DD125" s="95"/>
      <c r="DE125" s="95"/>
      <c r="DF125" s="95"/>
      <c r="DG125" s="95"/>
      <c r="DH125" s="95"/>
    </row>
    <row r="126" spans="1:112" s="97" customFormat="1" ht="28.5" customHeight="1">
      <c r="A126" s="99"/>
      <c r="B126" s="99"/>
      <c r="C126" s="101"/>
      <c r="D126" s="101"/>
      <c r="E126" s="73">
        <f t="shared" si="31"/>
      </c>
      <c r="F126" s="13"/>
      <c r="G126" s="13"/>
      <c r="H126" s="89"/>
      <c r="I126" s="89"/>
      <c r="J126" s="13"/>
      <c r="K126" s="13"/>
      <c r="L126" s="101"/>
      <c r="M126" s="101"/>
      <c r="N126" s="102"/>
      <c r="O126" s="102"/>
      <c r="P126" s="102"/>
      <c r="Q126" s="102"/>
      <c r="R126" s="102"/>
      <c r="S126" s="102"/>
      <c r="T126" s="92"/>
      <c r="U126" s="92"/>
      <c r="V126" s="98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L126" s="4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  <c r="BR126" s="95"/>
      <c r="BS126" s="95"/>
      <c r="BT126" s="95"/>
      <c r="BU126" s="95"/>
      <c r="BV126" s="95"/>
      <c r="BW126" s="95"/>
      <c r="BX126" s="95"/>
      <c r="BY126" s="95"/>
      <c r="BZ126" s="95"/>
      <c r="CA126" s="95"/>
      <c r="CB126" s="95"/>
      <c r="CC126" s="95"/>
      <c r="CD126" s="95"/>
      <c r="CE126" s="95"/>
      <c r="CF126" s="95"/>
      <c r="CG126" s="95"/>
      <c r="CH126" s="95"/>
      <c r="CI126" s="95"/>
      <c r="CJ126" s="95"/>
      <c r="CK126" s="95"/>
      <c r="CL126" s="95"/>
      <c r="CM126" s="95"/>
      <c r="CN126" s="95"/>
      <c r="CO126" s="95"/>
      <c r="CP126" s="95"/>
      <c r="CQ126" s="95"/>
      <c r="CR126" s="95"/>
      <c r="CS126" s="95"/>
      <c r="CT126" s="95"/>
      <c r="CU126" s="95"/>
      <c r="CV126" s="95"/>
      <c r="CW126" s="95"/>
      <c r="CX126" s="95"/>
      <c r="CY126" s="95"/>
      <c r="CZ126" s="95"/>
      <c r="DA126" s="95"/>
      <c r="DB126" s="95"/>
      <c r="DC126" s="95"/>
      <c r="DD126" s="95"/>
      <c r="DE126" s="95"/>
      <c r="DF126" s="95"/>
      <c r="DG126" s="95"/>
      <c r="DH126" s="95"/>
    </row>
    <row r="127" spans="1:112" s="97" customFormat="1" ht="28.5" customHeight="1">
      <c r="A127" s="99"/>
      <c r="B127" s="99"/>
      <c r="C127" s="101"/>
      <c r="D127" s="101"/>
      <c r="E127" s="73">
        <f t="shared" si="31"/>
      </c>
      <c r="F127" s="13"/>
      <c r="G127" s="13"/>
      <c r="H127" s="89"/>
      <c r="I127" s="89"/>
      <c r="J127" s="13"/>
      <c r="K127" s="13"/>
      <c r="L127" s="101"/>
      <c r="M127" s="101"/>
      <c r="N127" s="102"/>
      <c r="O127" s="102"/>
      <c r="P127" s="102"/>
      <c r="Q127" s="102"/>
      <c r="R127" s="102"/>
      <c r="S127" s="102"/>
      <c r="T127" s="92"/>
      <c r="U127" s="92"/>
      <c r="V127" s="98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L127" s="4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  <c r="BN127" s="95"/>
      <c r="BO127" s="95"/>
      <c r="BP127" s="95"/>
      <c r="BQ127" s="95"/>
      <c r="BR127" s="95"/>
      <c r="BS127" s="95"/>
      <c r="BT127" s="95"/>
      <c r="BU127" s="95"/>
      <c r="BV127" s="95"/>
      <c r="BW127" s="95"/>
      <c r="BX127" s="95"/>
      <c r="BY127" s="95"/>
      <c r="BZ127" s="95"/>
      <c r="CA127" s="95"/>
      <c r="CB127" s="95"/>
      <c r="CC127" s="95"/>
      <c r="CD127" s="95"/>
      <c r="CE127" s="95"/>
      <c r="CF127" s="95"/>
      <c r="CG127" s="95"/>
      <c r="CH127" s="95"/>
      <c r="CI127" s="95"/>
      <c r="CJ127" s="95"/>
      <c r="CK127" s="95"/>
      <c r="CL127" s="95"/>
      <c r="CM127" s="95"/>
      <c r="CN127" s="95"/>
      <c r="CO127" s="95"/>
      <c r="CP127" s="95"/>
      <c r="CQ127" s="95"/>
      <c r="CR127" s="95"/>
      <c r="CS127" s="95"/>
      <c r="CT127" s="95"/>
      <c r="CU127" s="95"/>
      <c r="CV127" s="95"/>
      <c r="CW127" s="95"/>
      <c r="CX127" s="95"/>
      <c r="CY127" s="95"/>
      <c r="CZ127" s="95"/>
      <c r="DA127" s="95"/>
      <c r="DB127" s="95"/>
      <c r="DC127" s="95"/>
      <c r="DD127" s="95"/>
      <c r="DE127" s="95"/>
      <c r="DF127" s="95"/>
      <c r="DG127" s="95"/>
      <c r="DH127" s="95"/>
    </row>
    <row r="128" spans="1:57" s="97" customFormat="1" ht="28.5" customHeight="1">
      <c r="A128" s="99"/>
      <c r="B128" s="99"/>
      <c r="C128" s="101"/>
      <c r="D128" s="101"/>
      <c r="E128" s="73">
        <f t="shared" si="31"/>
      </c>
      <c r="F128" s="13"/>
      <c r="G128" s="13"/>
      <c r="H128" s="89"/>
      <c r="I128" s="89"/>
      <c r="J128" s="13"/>
      <c r="K128" s="13"/>
      <c r="L128" s="101"/>
      <c r="M128" s="101"/>
      <c r="N128" s="102"/>
      <c r="O128" s="102"/>
      <c r="P128" s="102"/>
      <c r="Q128" s="102"/>
      <c r="R128" s="102"/>
      <c r="S128" s="102"/>
      <c r="T128" s="92"/>
      <c r="U128" s="92"/>
      <c r="V128" s="98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L128" s="4"/>
      <c r="AS128" s="96"/>
      <c r="AY128" s="96"/>
      <c r="BE128" s="98"/>
    </row>
    <row r="129" spans="1:57" s="97" customFormat="1" ht="28.5" customHeight="1">
      <c r="A129" s="99"/>
      <c r="B129" s="99"/>
      <c r="C129" s="101"/>
      <c r="D129" s="101"/>
      <c r="E129" s="73">
        <f t="shared" si="31"/>
      </c>
      <c r="F129" s="13"/>
      <c r="G129" s="13"/>
      <c r="H129" s="89"/>
      <c r="I129" s="89"/>
      <c r="J129" s="13"/>
      <c r="K129" s="13"/>
      <c r="L129" s="101"/>
      <c r="M129" s="101"/>
      <c r="N129" s="102"/>
      <c r="O129" s="102"/>
      <c r="P129" s="102"/>
      <c r="Q129" s="102"/>
      <c r="R129" s="102"/>
      <c r="S129" s="102"/>
      <c r="T129" s="92"/>
      <c r="U129" s="92"/>
      <c r="V129" s="98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L129" s="4"/>
      <c r="AS129" s="96"/>
      <c r="AY129" s="96"/>
      <c r="BE129" s="98"/>
    </row>
    <row r="130" spans="1:57" s="97" customFormat="1" ht="28.5" customHeight="1">
      <c r="A130" s="99"/>
      <c r="B130" s="99"/>
      <c r="C130" s="101"/>
      <c r="D130" s="101"/>
      <c r="E130" s="73">
        <f t="shared" si="31"/>
      </c>
      <c r="F130" s="13"/>
      <c r="G130" s="13"/>
      <c r="H130" s="89"/>
      <c r="I130" s="89"/>
      <c r="J130" s="13"/>
      <c r="K130" s="13"/>
      <c r="L130" s="101"/>
      <c r="M130" s="101"/>
      <c r="N130" s="102"/>
      <c r="O130" s="102"/>
      <c r="P130" s="102"/>
      <c r="Q130" s="102"/>
      <c r="R130" s="102"/>
      <c r="S130" s="102"/>
      <c r="T130" s="92"/>
      <c r="U130" s="92"/>
      <c r="V130" s="98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L130" s="4"/>
      <c r="AS130" s="96"/>
      <c r="AY130" s="96"/>
      <c r="BE130" s="98"/>
    </row>
    <row r="131" spans="1:57" s="97" customFormat="1" ht="28.5" customHeight="1">
      <c r="A131" s="99"/>
      <c r="B131" s="99"/>
      <c r="C131" s="101"/>
      <c r="D131" s="101"/>
      <c r="E131" s="73">
        <f t="shared" si="31"/>
      </c>
      <c r="F131" s="13"/>
      <c r="G131" s="13"/>
      <c r="H131" s="89"/>
      <c r="I131" s="89"/>
      <c r="J131" s="13"/>
      <c r="K131" s="13"/>
      <c r="L131" s="101"/>
      <c r="M131" s="101"/>
      <c r="N131" s="102"/>
      <c r="O131" s="102"/>
      <c r="P131" s="102"/>
      <c r="Q131" s="102"/>
      <c r="R131" s="102"/>
      <c r="S131" s="102"/>
      <c r="T131" s="92"/>
      <c r="U131" s="92"/>
      <c r="V131" s="98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L131" s="4"/>
      <c r="AS131" s="96"/>
      <c r="AY131" s="96"/>
      <c r="BE131" s="98"/>
    </row>
    <row r="132" spans="1:57" s="97" customFormat="1" ht="28.5" customHeight="1">
      <c r="A132" s="99"/>
      <c r="B132" s="99"/>
      <c r="C132" s="101"/>
      <c r="D132" s="101"/>
      <c r="E132" s="73">
        <f t="shared" si="31"/>
      </c>
      <c r="F132" s="13"/>
      <c r="G132" s="13"/>
      <c r="H132" s="89"/>
      <c r="I132" s="89"/>
      <c r="J132" s="13"/>
      <c r="K132" s="13"/>
      <c r="L132" s="101"/>
      <c r="M132" s="101"/>
      <c r="N132" s="102"/>
      <c r="O132" s="102"/>
      <c r="P132" s="102"/>
      <c r="Q132" s="102"/>
      <c r="R132" s="102"/>
      <c r="S132" s="102"/>
      <c r="T132" s="92"/>
      <c r="U132" s="92"/>
      <c r="V132" s="98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L132" s="4"/>
      <c r="AS132" s="96"/>
      <c r="AY132" s="96"/>
      <c r="BE132" s="98"/>
    </row>
    <row r="133" spans="1:57" s="97" customFormat="1" ht="28.5" customHeight="1">
      <c r="A133" s="99"/>
      <c r="B133" s="99"/>
      <c r="C133" s="101"/>
      <c r="D133" s="101"/>
      <c r="E133" s="73">
        <f t="shared" si="31"/>
      </c>
      <c r="F133" s="13"/>
      <c r="G133" s="13"/>
      <c r="H133" s="89"/>
      <c r="I133" s="89"/>
      <c r="J133" s="13"/>
      <c r="K133" s="13"/>
      <c r="L133" s="101"/>
      <c r="M133" s="101"/>
      <c r="N133" s="102"/>
      <c r="O133" s="102"/>
      <c r="P133" s="102"/>
      <c r="Q133" s="102"/>
      <c r="R133" s="102"/>
      <c r="S133" s="102"/>
      <c r="T133" s="92"/>
      <c r="U133" s="92"/>
      <c r="V133" s="98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L133" s="4"/>
      <c r="AS133" s="96"/>
      <c r="AY133" s="96"/>
      <c r="BE133" s="98"/>
    </row>
    <row r="134" spans="1:57" s="97" customFormat="1" ht="28.5" customHeight="1">
      <c r="A134" s="99"/>
      <c r="B134" s="99"/>
      <c r="C134" s="101"/>
      <c r="D134" s="101"/>
      <c r="E134" s="73">
        <f t="shared" si="31"/>
      </c>
      <c r="F134" s="13"/>
      <c r="G134" s="13"/>
      <c r="H134" s="89"/>
      <c r="I134" s="89"/>
      <c r="J134" s="13"/>
      <c r="K134" s="13"/>
      <c r="L134" s="101"/>
      <c r="M134" s="101"/>
      <c r="N134" s="102"/>
      <c r="O134" s="102"/>
      <c r="P134" s="102"/>
      <c r="Q134" s="102"/>
      <c r="R134" s="102"/>
      <c r="S134" s="102"/>
      <c r="T134" s="92"/>
      <c r="U134" s="92"/>
      <c r="V134" s="98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L134" s="4"/>
      <c r="AS134" s="96"/>
      <c r="AY134" s="96"/>
      <c r="BE134" s="98"/>
    </row>
    <row r="135" spans="1:57" s="97" customFormat="1" ht="28.5" customHeight="1">
      <c r="A135" s="99"/>
      <c r="B135" s="99"/>
      <c r="C135" s="101"/>
      <c r="D135" s="101"/>
      <c r="E135" s="73">
        <f t="shared" si="31"/>
      </c>
      <c r="F135" s="13"/>
      <c r="G135" s="13"/>
      <c r="H135" s="89"/>
      <c r="I135" s="89"/>
      <c r="J135" s="13"/>
      <c r="K135" s="13"/>
      <c r="L135" s="101"/>
      <c r="M135" s="101"/>
      <c r="N135" s="102"/>
      <c r="O135" s="102"/>
      <c r="P135" s="102"/>
      <c r="Q135" s="102"/>
      <c r="R135" s="102"/>
      <c r="S135" s="102"/>
      <c r="T135" s="92"/>
      <c r="U135" s="92"/>
      <c r="V135" s="98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L135" s="4"/>
      <c r="AS135" s="96"/>
      <c r="AY135" s="96"/>
      <c r="BE135" s="98"/>
    </row>
    <row r="136" spans="1:57" s="97" customFormat="1" ht="28.5" customHeight="1">
      <c r="A136" s="99"/>
      <c r="B136" s="99"/>
      <c r="C136" s="101"/>
      <c r="D136" s="101"/>
      <c r="E136" s="73">
        <f t="shared" si="31"/>
      </c>
      <c r="F136" s="13"/>
      <c r="G136" s="13"/>
      <c r="H136" s="89"/>
      <c r="I136" s="89"/>
      <c r="J136" s="13"/>
      <c r="K136" s="13"/>
      <c r="L136" s="101"/>
      <c r="M136" s="101"/>
      <c r="N136" s="102"/>
      <c r="O136" s="102"/>
      <c r="P136" s="102"/>
      <c r="Q136" s="102"/>
      <c r="R136" s="102"/>
      <c r="S136" s="102"/>
      <c r="T136" s="92"/>
      <c r="U136" s="92"/>
      <c r="V136" s="98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L136" s="4"/>
      <c r="AS136" s="96"/>
      <c r="AY136" s="96"/>
      <c r="BE136" s="98"/>
    </row>
    <row r="137" spans="1:57" s="97" customFormat="1" ht="28.5" customHeight="1">
      <c r="A137" s="99"/>
      <c r="B137" s="99"/>
      <c r="C137" s="101"/>
      <c r="D137" s="101"/>
      <c r="E137" s="73">
        <f t="shared" si="31"/>
      </c>
      <c r="F137" s="13"/>
      <c r="G137" s="13"/>
      <c r="H137" s="89"/>
      <c r="I137" s="89"/>
      <c r="J137" s="13"/>
      <c r="K137" s="13"/>
      <c r="L137" s="101"/>
      <c r="M137" s="101"/>
      <c r="N137" s="102"/>
      <c r="O137" s="102"/>
      <c r="P137" s="102"/>
      <c r="Q137" s="102"/>
      <c r="R137" s="102"/>
      <c r="S137" s="102"/>
      <c r="T137" s="92"/>
      <c r="U137" s="92"/>
      <c r="V137" s="98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L137" s="4"/>
      <c r="AS137" s="96"/>
      <c r="AY137" s="96"/>
      <c r="BE137" s="98"/>
    </row>
    <row r="138" spans="1:57" s="97" customFormat="1" ht="28.5" customHeight="1">
      <c r="A138" s="99"/>
      <c r="B138" s="99"/>
      <c r="C138" s="101"/>
      <c r="D138" s="101"/>
      <c r="E138" s="73">
        <f aca="true" t="shared" si="32" ref="E138:E169">IF((Distanz),C139-C138,"")</f>
      </c>
      <c r="F138" s="13"/>
      <c r="G138" s="13"/>
      <c r="H138" s="89"/>
      <c r="I138" s="89"/>
      <c r="J138" s="13"/>
      <c r="K138" s="13"/>
      <c r="L138" s="101"/>
      <c r="M138" s="101"/>
      <c r="N138" s="102"/>
      <c r="O138" s="102"/>
      <c r="P138" s="102"/>
      <c r="Q138" s="102"/>
      <c r="R138" s="102"/>
      <c r="S138" s="102"/>
      <c r="T138" s="92"/>
      <c r="U138" s="92"/>
      <c r="V138" s="98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L138" s="4"/>
      <c r="AS138" s="96"/>
      <c r="AY138" s="96"/>
      <c r="BE138" s="98"/>
    </row>
    <row r="139" spans="1:57" s="97" customFormat="1" ht="28.5" customHeight="1">
      <c r="A139" s="99"/>
      <c r="B139" s="99"/>
      <c r="C139" s="101"/>
      <c r="D139" s="101"/>
      <c r="E139" s="73">
        <f t="shared" si="32"/>
      </c>
      <c r="F139" s="13"/>
      <c r="G139" s="13"/>
      <c r="H139" s="89"/>
      <c r="I139" s="89"/>
      <c r="J139" s="13"/>
      <c r="K139" s="13"/>
      <c r="L139" s="101"/>
      <c r="M139" s="101"/>
      <c r="N139" s="102"/>
      <c r="O139" s="102"/>
      <c r="P139" s="102"/>
      <c r="Q139" s="102"/>
      <c r="R139" s="102"/>
      <c r="S139" s="102"/>
      <c r="T139" s="92"/>
      <c r="U139" s="92"/>
      <c r="V139" s="98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L139" s="4"/>
      <c r="AS139" s="96"/>
      <c r="AY139" s="96"/>
      <c r="BE139" s="98"/>
    </row>
    <row r="140" spans="1:57" s="97" customFormat="1" ht="28.5" customHeight="1">
      <c r="A140" s="99"/>
      <c r="B140" s="99"/>
      <c r="C140" s="101"/>
      <c r="D140" s="101"/>
      <c r="E140" s="73">
        <f t="shared" si="32"/>
      </c>
      <c r="F140" s="13"/>
      <c r="G140" s="13"/>
      <c r="H140" s="89"/>
      <c r="I140" s="89"/>
      <c r="J140" s="13"/>
      <c r="K140" s="13"/>
      <c r="L140" s="101"/>
      <c r="M140" s="101"/>
      <c r="N140" s="102"/>
      <c r="O140" s="102"/>
      <c r="P140" s="102"/>
      <c r="Q140" s="102"/>
      <c r="R140" s="102"/>
      <c r="S140" s="102"/>
      <c r="T140" s="92"/>
      <c r="U140" s="92"/>
      <c r="V140" s="98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L140" s="4"/>
      <c r="AS140" s="96"/>
      <c r="AY140" s="96"/>
      <c r="BE140" s="98"/>
    </row>
    <row r="141" spans="1:57" s="97" customFormat="1" ht="28.5" customHeight="1">
      <c r="A141" s="99"/>
      <c r="B141" s="99"/>
      <c r="C141" s="101"/>
      <c r="D141" s="101"/>
      <c r="E141" s="73">
        <f t="shared" si="32"/>
      </c>
      <c r="F141" s="13"/>
      <c r="G141" s="13"/>
      <c r="H141" s="89"/>
      <c r="I141" s="89"/>
      <c r="J141" s="13"/>
      <c r="K141" s="13"/>
      <c r="L141" s="101"/>
      <c r="M141" s="101"/>
      <c r="N141" s="102"/>
      <c r="O141" s="102"/>
      <c r="P141" s="102"/>
      <c r="Q141" s="102"/>
      <c r="R141" s="102"/>
      <c r="S141" s="102"/>
      <c r="T141" s="92"/>
      <c r="U141" s="92"/>
      <c r="V141" s="98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L141" s="4"/>
      <c r="AS141" s="96"/>
      <c r="AY141" s="96"/>
      <c r="BE141" s="98"/>
    </row>
    <row r="142" spans="1:57" s="97" customFormat="1" ht="28.5" customHeight="1">
      <c r="A142" s="99"/>
      <c r="B142" s="99"/>
      <c r="C142" s="101"/>
      <c r="D142" s="101"/>
      <c r="E142" s="73">
        <f t="shared" si="32"/>
      </c>
      <c r="F142" s="13"/>
      <c r="G142" s="13"/>
      <c r="H142" s="89"/>
      <c r="I142" s="89"/>
      <c r="J142" s="13"/>
      <c r="K142" s="13"/>
      <c r="L142" s="101"/>
      <c r="M142" s="101"/>
      <c r="N142" s="102"/>
      <c r="O142" s="102"/>
      <c r="P142" s="102"/>
      <c r="Q142" s="102"/>
      <c r="R142" s="102"/>
      <c r="S142" s="102"/>
      <c r="T142" s="92"/>
      <c r="U142" s="92"/>
      <c r="V142" s="98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L142" s="4"/>
      <c r="AS142" s="96"/>
      <c r="AY142" s="96"/>
      <c r="BE142" s="98"/>
    </row>
    <row r="143" spans="1:57" s="97" customFormat="1" ht="28.5" customHeight="1">
      <c r="A143" s="99"/>
      <c r="B143" s="99"/>
      <c r="C143" s="101"/>
      <c r="D143" s="101"/>
      <c r="E143" s="73">
        <f t="shared" si="32"/>
      </c>
      <c r="F143" s="13"/>
      <c r="G143" s="13"/>
      <c r="H143" s="89"/>
      <c r="I143" s="89"/>
      <c r="J143" s="13"/>
      <c r="K143" s="13"/>
      <c r="L143" s="101"/>
      <c r="M143" s="101"/>
      <c r="N143" s="102"/>
      <c r="O143" s="102"/>
      <c r="P143" s="102"/>
      <c r="Q143" s="102"/>
      <c r="R143" s="102"/>
      <c r="S143" s="102"/>
      <c r="T143" s="92"/>
      <c r="U143" s="92"/>
      <c r="V143" s="98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L143" s="4"/>
      <c r="AS143" s="96"/>
      <c r="AY143" s="96"/>
      <c r="BE143" s="98"/>
    </row>
    <row r="144" spans="1:57" s="97" customFormat="1" ht="28.5" customHeight="1">
      <c r="A144" s="99"/>
      <c r="B144" s="99"/>
      <c r="C144" s="101"/>
      <c r="D144" s="101"/>
      <c r="E144" s="73">
        <f t="shared" si="32"/>
      </c>
      <c r="F144" s="13"/>
      <c r="G144" s="13"/>
      <c r="H144" s="89"/>
      <c r="I144" s="89"/>
      <c r="J144" s="13"/>
      <c r="K144" s="13"/>
      <c r="L144" s="101"/>
      <c r="M144" s="101"/>
      <c r="N144" s="102"/>
      <c r="O144" s="102"/>
      <c r="P144" s="102"/>
      <c r="Q144" s="102"/>
      <c r="R144" s="102"/>
      <c r="S144" s="102"/>
      <c r="T144" s="92"/>
      <c r="U144" s="92"/>
      <c r="V144" s="98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L144" s="4"/>
      <c r="AS144" s="96"/>
      <c r="AY144" s="96"/>
      <c r="BE144" s="98"/>
    </row>
    <row r="145" spans="1:57" s="97" customFormat="1" ht="28.5" customHeight="1">
      <c r="A145" s="99"/>
      <c r="B145" s="99"/>
      <c r="C145" s="101"/>
      <c r="D145" s="101"/>
      <c r="E145" s="73">
        <f t="shared" si="32"/>
      </c>
      <c r="F145" s="13"/>
      <c r="G145" s="13"/>
      <c r="H145" s="89"/>
      <c r="I145" s="89"/>
      <c r="J145" s="13"/>
      <c r="K145" s="13"/>
      <c r="L145" s="101"/>
      <c r="M145" s="101"/>
      <c r="N145" s="102"/>
      <c r="O145" s="102"/>
      <c r="P145" s="102"/>
      <c r="Q145" s="102"/>
      <c r="R145" s="102"/>
      <c r="S145" s="102"/>
      <c r="T145" s="92"/>
      <c r="U145" s="92"/>
      <c r="V145" s="98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L145" s="4"/>
      <c r="AS145" s="96"/>
      <c r="AY145" s="96"/>
      <c r="BE145" s="98"/>
    </row>
    <row r="146" spans="1:57" s="97" customFormat="1" ht="28.5" customHeight="1">
      <c r="A146" s="99"/>
      <c r="B146" s="99"/>
      <c r="C146" s="101"/>
      <c r="D146" s="101"/>
      <c r="E146" s="73">
        <f t="shared" si="32"/>
      </c>
      <c r="F146" s="13"/>
      <c r="G146" s="13"/>
      <c r="H146" s="89"/>
      <c r="I146" s="89"/>
      <c r="J146" s="13"/>
      <c r="K146" s="13"/>
      <c r="L146" s="101"/>
      <c r="M146" s="101"/>
      <c r="N146" s="102"/>
      <c r="O146" s="102"/>
      <c r="P146" s="102"/>
      <c r="Q146" s="102"/>
      <c r="R146" s="102"/>
      <c r="S146" s="102"/>
      <c r="T146" s="92"/>
      <c r="U146" s="92"/>
      <c r="V146" s="98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L146" s="4"/>
      <c r="AS146" s="96"/>
      <c r="AY146" s="96"/>
      <c r="BE146" s="98"/>
    </row>
    <row r="147" spans="1:57" s="97" customFormat="1" ht="28.5" customHeight="1">
      <c r="A147" s="99"/>
      <c r="B147" s="99"/>
      <c r="C147" s="101"/>
      <c r="D147" s="101"/>
      <c r="E147" s="73">
        <f t="shared" si="32"/>
      </c>
      <c r="F147" s="13"/>
      <c r="G147" s="13"/>
      <c r="H147" s="89"/>
      <c r="I147" s="89"/>
      <c r="J147" s="13"/>
      <c r="K147" s="13"/>
      <c r="L147" s="101"/>
      <c r="M147" s="101"/>
      <c r="N147" s="102"/>
      <c r="O147" s="102"/>
      <c r="P147" s="102"/>
      <c r="Q147" s="102"/>
      <c r="R147" s="102"/>
      <c r="S147" s="102"/>
      <c r="T147" s="92"/>
      <c r="U147" s="92"/>
      <c r="V147" s="98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L147" s="4"/>
      <c r="AS147" s="96"/>
      <c r="AY147" s="96"/>
      <c r="BE147" s="98"/>
    </row>
    <row r="148" spans="1:57" s="97" customFormat="1" ht="28.5" customHeight="1">
      <c r="A148" s="99"/>
      <c r="B148" s="99"/>
      <c r="C148" s="101"/>
      <c r="D148" s="101"/>
      <c r="E148" s="73">
        <f t="shared" si="32"/>
      </c>
      <c r="F148" s="13"/>
      <c r="G148" s="13"/>
      <c r="H148" s="89"/>
      <c r="I148" s="89"/>
      <c r="J148" s="13"/>
      <c r="K148" s="13"/>
      <c r="L148" s="101"/>
      <c r="M148" s="101"/>
      <c r="N148" s="102"/>
      <c r="O148" s="102"/>
      <c r="P148" s="102"/>
      <c r="Q148" s="102"/>
      <c r="R148" s="102"/>
      <c r="S148" s="102"/>
      <c r="T148" s="92"/>
      <c r="U148" s="92"/>
      <c r="V148" s="98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L148" s="4"/>
      <c r="AS148" s="96"/>
      <c r="AY148" s="96"/>
      <c r="BE148" s="98"/>
    </row>
    <row r="149" spans="1:57" s="97" customFormat="1" ht="28.5" customHeight="1">
      <c r="A149" s="99"/>
      <c r="B149" s="99"/>
      <c r="C149" s="101"/>
      <c r="D149" s="101"/>
      <c r="E149" s="73">
        <f t="shared" si="32"/>
      </c>
      <c r="F149" s="13"/>
      <c r="G149" s="13"/>
      <c r="H149" s="89"/>
      <c r="I149" s="89"/>
      <c r="J149" s="13"/>
      <c r="K149" s="13"/>
      <c r="L149" s="101"/>
      <c r="M149" s="101"/>
      <c r="N149" s="102"/>
      <c r="O149" s="102"/>
      <c r="P149" s="102"/>
      <c r="Q149" s="102"/>
      <c r="R149" s="102"/>
      <c r="S149" s="102"/>
      <c r="T149" s="92"/>
      <c r="U149" s="92"/>
      <c r="V149" s="98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L149" s="4"/>
      <c r="AS149" s="96"/>
      <c r="AY149" s="96"/>
      <c r="BE149" s="98"/>
    </row>
    <row r="150" spans="1:57" s="97" customFormat="1" ht="28.5" customHeight="1">
      <c r="A150" s="99"/>
      <c r="B150" s="99"/>
      <c r="C150" s="101"/>
      <c r="D150" s="101"/>
      <c r="E150" s="73">
        <f t="shared" si="32"/>
      </c>
      <c r="F150" s="13"/>
      <c r="G150" s="13"/>
      <c r="H150" s="89"/>
      <c r="I150" s="89"/>
      <c r="J150" s="13"/>
      <c r="K150" s="13"/>
      <c r="L150" s="101"/>
      <c r="M150" s="101"/>
      <c r="N150" s="102"/>
      <c r="O150" s="102"/>
      <c r="P150" s="102"/>
      <c r="Q150" s="102"/>
      <c r="R150" s="102"/>
      <c r="S150" s="102"/>
      <c r="T150" s="92"/>
      <c r="U150" s="92"/>
      <c r="V150" s="98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L150" s="4"/>
      <c r="AS150" s="96"/>
      <c r="AY150" s="96"/>
      <c r="BE150" s="98"/>
    </row>
    <row r="151" spans="1:57" s="97" customFormat="1" ht="28.5" customHeight="1">
      <c r="A151" s="99"/>
      <c r="B151" s="99"/>
      <c r="C151" s="101"/>
      <c r="D151" s="101"/>
      <c r="E151" s="73">
        <f t="shared" si="32"/>
      </c>
      <c r="F151" s="13"/>
      <c r="G151" s="13"/>
      <c r="H151" s="89"/>
      <c r="I151" s="89"/>
      <c r="J151" s="13"/>
      <c r="K151" s="13"/>
      <c r="L151" s="101"/>
      <c r="M151" s="101"/>
      <c r="N151" s="102"/>
      <c r="O151" s="102"/>
      <c r="P151" s="102"/>
      <c r="Q151" s="102"/>
      <c r="R151" s="102"/>
      <c r="S151" s="102"/>
      <c r="T151" s="92"/>
      <c r="U151" s="92"/>
      <c r="V151" s="98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L151" s="4"/>
      <c r="AS151" s="96"/>
      <c r="AY151" s="96"/>
      <c r="BE151" s="98"/>
    </row>
    <row r="152" spans="1:57" s="97" customFormat="1" ht="28.5" customHeight="1">
      <c r="A152" s="99"/>
      <c r="B152" s="99"/>
      <c r="C152" s="101"/>
      <c r="D152" s="101"/>
      <c r="E152" s="73">
        <f t="shared" si="32"/>
      </c>
      <c r="F152" s="13"/>
      <c r="G152" s="13"/>
      <c r="H152" s="89"/>
      <c r="I152" s="89"/>
      <c r="J152" s="13"/>
      <c r="K152" s="13"/>
      <c r="L152" s="101"/>
      <c r="M152" s="101"/>
      <c r="N152" s="102"/>
      <c r="O152" s="102"/>
      <c r="P152" s="102"/>
      <c r="Q152" s="102"/>
      <c r="R152" s="102"/>
      <c r="S152" s="102"/>
      <c r="T152" s="92"/>
      <c r="U152" s="92"/>
      <c r="V152" s="98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L152" s="4"/>
      <c r="AS152" s="96"/>
      <c r="AY152" s="96"/>
      <c r="BE152" s="98"/>
    </row>
    <row r="153" spans="1:57" s="97" customFormat="1" ht="28.5" customHeight="1">
      <c r="A153" s="99"/>
      <c r="B153" s="99"/>
      <c r="C153" s="101"/>
      <c r="D153" s="101"/>
      <c r="E153" s="73">
        <f t="shared" si="32"/>
      </c>
      <c r="F153" s="13"/>
      <c r="G153" s="13"/>
      <c r="H153" s="89"/>
      <c r="I153" s="89"/>
      <c r="J153" s="13"/>
      <c r="K153" s="13"/>
      <c r="L153" s="101"/>
      <c r="M153" s="101"/>
      <c r="N153" s="102"/>
      <c r="O153" s="102"/>
      <c r="P153" s="102"/>
      <c r="Q153" s="102"/>
      <c r="R153" s="102"/>
      <c r="S153" s="102"/>
      <c r="T153" s="92"/>
      <c r="U153" s="92"/>
      <c r="V153" s="98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L153" s="4"/>
      <c r="AS153" s="96"/>
      <c r="AY153" s="96"/>
      <c r="BE153" s="98"/>
    </row>
    <row r="154" spans="1:57" s="97" customFormat="1" ht="28.5" customHeight="1">
      <c r="A154" s="99"/>
      <c r="B154" s="99"/>
      <c r="C154" s="101"/>
      <c r="D154" s="101"/>
      <c r="E154" s="73">
        <f t="shared" si="32"/>
      </c>
      <c r="F154" s="13"/>
      <c r="G154" s="13"/>
      <c r="H154" s="89"/>
      <c r="I154" s="89"/>
      <c r="J154" s="13"/>
      <c r="K154" s="13"/>
      <c r="L154" s="101"/>
      <c r="M154" s="101"/>
      <c r="N154" s="102"/>
      <c r="O154" s="102"/>
      <c r="P154" s="102"/>
      <c r="Q154" s="102"/>
      <c r="R154" s="102"/>
      <c r="S154" s="102"/>
      <c r="T154" s="92"/>
      <c r="U154" s="92"/>
      <c r="V154" s="98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L154" s="4"/>
      <c r="AS154" s="96"/>
      <c r="AY154" s="96"/>
      <c r="BE154" s="98"/>
    </row>
    <row r="155" spans="1:57" s="97" customFormat="1" ht="28.5" customHeight="1">
      <c r="A155" s="99"/>
      <c r="B155" s="99"/>
      <c r="C155" s="101"/>
      <c r="D155" s="101"/>
      <c r="E155" s="73">
        <f t="shared" si="32"/>
      </c>
      <c r="F155" s="13"/>
      <c r="G155" s="13"/>
      <c r="H155" s="89"/>
      <c r="I155" s="89"/>
      <c r="J155" s="13"/>
      <c r="K155" s="13"/>
      <c r="L155" s="101"/>
      <c r="M155" s="101"/>
      <c r="N155" s="102"/>
      <c r="O155" s="102"/>
      <c r="P155" s="102"/>
      <c r="Q155" s="102"/>
      <c r="R155" s="102"/>
      <c r="S155" s="102"/>
      <c r="T155" s="92"/>
      <c r="U155" s="92"/>
      <c r="V155" s="98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L155" s="4"/>
      <c r="AS155" s="96"/>
      <c r="AY155" s="96"/>
      <c r="BE155" s="98"/>
    </row>
    <row r="156" spans="1:57" s="97" customFormat="1" ht="28.5" customHeight="1">
      <c r="A156" s="99"/>
      <c r="B156" s="99"/>
      <c r="C156" s="101"/>
      <c r="D156" s="101"/>
      <c r="E156" s="73">
        <f t="shared" si="32"/>
      </c>
      <c r="F156" s="13"/>
      <c r="G156" s="13"/>
      <c r="H156" s="89"/>
      <c r="I156" s="89"/>
      <c r="J156" s="13"/>
      <c r="K156" s="13"/>
      <c r="L156" s="101"/>
      <c r="M156" s="101"/>
      <c r="N156" s="102"/>
      <c r="O156" s="102"/>
      <c r="P156" s="102"/>
      <c r="Q156" s="102"/>
      <c r="R156" s="102"/>
      <c r="S156" s="102"/>
      <c r="T156" s="92"/>
      <c r="U156" s="92"/>
      <c r="V156" s="98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L156" s="4"/>
      <c r="AS156" s="96"/>
      <c r="AY156" s="96"/>
      <c r="BE156" s="98"/>
    </row>
    <row r="157" spans="1:57" s="97" customFormat="1" ht="28.5" customHeight="1">
      <c r="A157" s="99"/>
      <c r="B157" s="99"/>
      <c r="C157" s="101"/>
      <c r="D157" s="101"/>
      <c r="E157" s="73">
        <f t="shared" si="32"/>
      </c>
      <c r="F157" s="13"/>
      <c r="G157" s="13"/>
      <c r="H157" s="89"/>
      <c r="I157" s="89"/>
      <c r="J157" s="13"/>
      <c r="K157" s="13"/>
      <c r="L157" s="101"/>
      <c r="M157" s="101"/>
      <c r="N157" s="102"/>
      <c r="O157" s="102"/>
      <c r="P157" s="102"/>
      <c r="Q157" s="102"/>
      <c r="R157" s="102"/>
      <c r="S157" s="102"/>
      <c r="T157" s="92"/>
      <c r="U157" s="92"/>
      <c r="V157" s="98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L157" s="4"/>
      <c r="AS157" s="96"/>
      <c r="AY157" s="96"/>
      <c r="BE157" s="98"/>
    </row>
    <row r="158" spans="1:57" s="97" customFormat="1" ht="28.5" customHeight="1">
      <c r="A158" s="99"/>
      <c r="B158" s="99"/>
      <c r="C158" s="101"/>
      <c r="D158" s="101"/>
      <c r="E158" s="73">
        <f t="shared" si="32"/>
      </c>
      <c r="F158" s="13"/>
      <c r="G158" s="13"/>
      <c r="H158" s="89"/>
      <c r="I158" s="89"/>
      <c r="J158" s="13"/>
      <c r="K158" s="13"/>
      <c r="L158" s="101"/>
      <c r="M158" s="101"/>
      <c r="N158" s="102"/>
      <c r="O158" s="102"/>
      <c r="P158" s="102"/>
      <c r="Q158" s="102"/>
      <c r="R158" s="102"/>
      <c r="S158" s="102"/>
      <c r="T158" s="92"/>
      <c r="U158" s="92"/>
      <c r="V158" s="98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L158" s="4"/>
      <c r="AS158" s="96"/>
      <c r="AY158" s="96"/>
      <c r="BE158" s="98"/>
    </row>
    <row r="159" spans="1:57" s="97" customFormat="1" ht="28.5" customHeight="1">
      <c r="A159" s="99"/>
      <c r="B159" s="99"/>
      <c r="C159" s="101"/>
      <c r="D159" s="101"/>
      <c r="E159" s="73">
        <f t="shared" si="32"/>
      </c>
      <c r="F159" s="13"/>
      <c r="G159" s="13"/>
      <c r="H159" s="89"/>
      <c r="I159" s="89"/>
      <c r="J159" s="13"/>
      <c r="K159" s="13"/>
      <c r="L159" s="101"/>
      <c r="M159" s="101"/>
      <c r="N159" s="102"/>
      <c r="O159" s="102"/>
      <c r="P159" s="102"/>
      <c r="Q159" s="102"/>
      <c r="R159" s="102"/>
      <c r="S159" s="102"/>
      <c r="T159" s="92"/>
      <c r="U159" s="92"/>
      <c r="V159" s="98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L159" s="4"/>
      <c r="AS159" s="96"/>
      <c r="AY159" s="96"/>
      <c r="BE159" s="98"/>
    </row>
    <row r="160" spans="1:57" s="97" customFormat="1" ht="28.5" customHeight="1">
      <c r="A160" s="99"/>
      <c r="B160" s="99"/>
      <c r="C160" s="101"/>
      <c r="D160" s="101"/>
      <c r="E160" s="73">
        <f t="shared" si="32"/>
      </c>
      <c r="F160" s="13"/>
      <c r="G160" s="13"/>
      <c r="H160" s="89"/>
      <c r="I160" s="89"/>
      <c r="J160" s="13"/>
      <c r="K160" s="13"/>
      <c r="L160" s="101"/>
      <c r="M160" s="101"/>
      <c r="N160" s="102"/>
      <c r="O160" s="102"/>
      <c r="P160" s="102"/>
      <c r="Q160" s="102"/>
      <c r="R160" s="102"/>
      <c r="S160" s="102"/>
      <c r="T160" s="92"/>
      <c r="U160" s="92"/>
      <c r="V160" s="98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L160" s="4"/>
      <c r="AS160" s="96"/>
      <c r="AY160" s="96"/>
      <c r="BE160" s="98"/>
    </row>
    <row r="161" spans="1:57" s="97" customFormat="1" ht="28.5" customHeight="1">
      <c r="A161" s="99"/>
      <c r="B161" s="99"/>
      <c r="C161" s="101"/>
      <c r="D161" s="101"/>
      <c r="E161" s="73">
        <f t="shared" si="32"/>
      </c>
      <c r="F161" s="13"/>
      <c r="G161" s="13"/>
      <c r="H161" s="89"/>
      <c r="I161" s="89"/>
      <c r="J161" s="13"/>
      <c r="K161" s="13"/>
      <c r="L161" s="101"/>
      <c r="M161" s="101"/>
      <c r="N161" s="102"/>
      <c r="O161" s="102"/>
      <c r="P161" s="102"/>
      <c r="Q161" s="102"/>
      <c r="R161" s="102"/>
      <c r="S161" s="102"/>
      <c r="T161" s="92"/>
      <c r="U161" s="92"/>
      <c r="V161" s="98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L161" s="4"/>
      <c r="AS161" s="96"/>
      <c r="AY161" s="96"/>
      <c r="BE161" s="98"/>
    </row>
    <row r="162" spans="1:57" s="97" customFormat="1" ht="28.5" customHeight="1">
      <c r="A162" s="99"/>
      <c r="B162" s="99"/>
      <c r="C162" s="101"/>
      <c r="D162" s="101"/>
      <c r="E162" s="73">
        <f t="shared" si="32"/>
      </c>
      <c r="F162" s="13"/>
      <c r="G162" s="13"/>
      <c r="H162" s="89"/>
      <c r="I162" s="89"/>
      <c r="J162" s="13"/>
      <c r="K162" s="13"/>
      <c r="L162" s="101"/>
      <c r="M162" s="101"/>
      <c r="N162" s="102"/>
      <c r="O162" s="102"/>
      <c r="P162" s="102"/>
      <c r="Q162" s="102"/>
      <c r="R162" s="102"/>
      <c r="S162" s="102"/>
      <c r="T162" s="92"/>
      <c r="U162" s="92"/>
      <c r="V162" s="98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L162" s="4"/>
      <c r="AS162" s="96"/>
      <c r="AY162" s="96"/>
      <c r="BE162" s="98"/>
    </row>
    <row r="163" spans="1:57" s="97" customFormat="1" ht="28.5" customHeight="1">
      <c r="A163" s="99"/>
      <c r="B163" s="99"/>
      <c r="C163" s="101"/>
      <c r="D163" s="101"/>
      <c r="E163" s="73">
        <f t="shared" si="32"/>
      </c>
      <c r="F163" s="13"/>
      <c r="G163" s="13"/>
      <c r="H163" s="89"/>
      <c r="I163" s="89"/>
      <c r="J163" s="13"/>
      <c r="K163" s="13"/>
      <c r="L163" s="101"/>
      <c r="M163" s="101"/>
      <c r="N163" s="102"/>
      <c r="O163" s="102"/>
      <c r="P163" s="102"/>
      <c r="Q163" s="102"/>
      <c r="R163" s="102"/>
      <c r="S163" s="102"/>
      <c r="T163" s="92"/>
      <c r="U163" s="92"/>
      <c r="V163" s="98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L163" s="4"/>
      <c r="AS163" s="96"/>
      <c r="AY163" s="96"/>
      <c r="BE163" s="98"/>
    </row>
    <row r="164" spans="1:57" s="97" customFormat="1" ht="28.5" customHeight="1">
      <c r="A164" s="99"/>
      <c r="B164" s="99"/>
      <c r="C164" s="101"/>
      <c r="D164" s="101"/>
      <c r="E164" s="73">
        <f t="shared" si="32"/>
      </c>
      <c r="F164" s="13"/>
      <c r="G164" s="13"/>
      <c r="H164" s="89"/>
      <c r="I164" s="89"/>
      <c r="J164" s="13"/>
      <c r="K164" s="13"/>
      <c r="L164" s="101"/>
      <c r="M164" s="101"/>
      <c r="N164" s="102"/>
      <c r="O164" s="102"/>
      <c r="P164" s="102"/>
      <c r="Q164" s="102"/>
      <c r="R164" s="102"/>
      <c r="S164" s="102"/>
      <c r="T164" s="92"/>
      <c r="U164" s="92"/>
      <c r="V164" s="98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L164" s="4"/>
      <c r="AS164" s="96"/>
      <c r="AY164" s="96"/>
      <c r="BE164" s="98"/>
    </row>
    <row r="165" spans="1:57" s="97" customFormat="1" ht="28.5" customHeight="1">
      <c r="A165" s="99"/>
      <c r="B165" s="99"/>
      <c r="C165" s="101"/>
      <c r="D165" s="101"/>
      <c r="E165" s="73">
        <f t="shared" si="32"/>
      </c>
      <c r="F165" s="13"/>
      <c r="G165" s="13"/>
      <c r="H165" s="89"/>
      <c r="I165" s="89"/>
      <c r="J165" s="13"/>
      <c r="K165" s="13"/>
      <c r="L165" s="101"/>
      <c r="M165" s="101"/>
      <c r="N165" s="102"/>
      <c r="O165" s="102"/>
      <c r="P165" s="102"/>
      <c r="Q165" s="102"/>
      <c r="R165" s="102"/>
      <c r="S165" s="102"/>
      <c r="T165" s="92"/>
      <c r="U165" s="92"/>
      <c r="V165" s="98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L165" s="4"/>
      <c r="AS165" s="96"/>
      <c r="AY165" s="96"/>
      <c r="BE165" s="98"/>
    </row>
    <row r="166" spans="1:57" s="97" customFormat="1" ht="28.5" customHeight="1">
      <c r="A166" s="99"/>
      <c r="B166" s="99"/>
      <c r="C166" s="101"/>
      <c r="D166" s="101"/>
      <c r="E166" s="73">
        <f t="shared" si="32"/>
      </c>
      <c r="F166" s="13"/>
      <c r="G166" s="13"/>
      <c r="H166" s="89"/>
      <c r="I166" s="89"/>
      <c r="J166" s="13"/>
      <c r="K166" s="13"/>
      <c r="L166" s="101"/>
      <c r="M166" s="101"/>
      <c r="N166" s="102"/>
      <c r="O166" s="102"/>
      <c r="P166" s="102"/>
      <c r="Q166" s="102"/>
      <c r="R166" s="102"/>
      <c r="S166" s="102"/>
      <c r="T166" s="92"/>
      <c r="U166" s="92"/>
      <c r="V166" s="98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L166" s="4"/>
      <c r="AS166" s="96"/>
      <c r="AY166" s="96"/>
      <c r="BE166" s="98"/>
    </row>
    <row r="167" spans="1:57" s="97" customFormat="1" ht="28.5" customHeight="1">
      <c r="A167" s="99"/>
      <c r="B167" s="99"/>
      <c r="C167" s="101"/>
      <c r="D167" s="101"/>
      <c r="E167" s="73">
        <f t="shared" si="32"/>
      </c>
      <c r="F167" s="13"/>
      <c r="G167" s="13"/>
      <c r="H167" s="89"/>
      <c r="I167" s="89"/>
      <c r="J167" s="13"/>
      <c r="K167" s="13"/>
      <c r="L167" s="101"/>
      <c r="M167" s="101"/>
      <c r="N167" s="102"/>
      <c r="O167" s="102"/>
      <c r="P167" s="102"/>
      <c r="Q167" s="102"/>
      <c r="R167" s="102"/>
      <c r="S167" s="102"/>
      <c r="T167" s="92"/>
      <c r="U167" s="92"/>
      <c r="V167" s="98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L167" s="4"/>
      <c r="AS167" s="96"/>
      <c r="AY167" s="96"/>
      <c r="BE167" s="98"/>
    </row>
    <row r="168" spans="1:57" s="97" customFormat="1" ht="28.5" customHeight="1">
      <c r="A168" s="99"/>
      <c r="B168" s="99"/>
      <c r="C168" s="101"/>
      <c r="D168" s="101"/>
      <c r="E168" s="73">
        <f t="shared" si="32"/>
      </c>
      <c r="F168" s="13"/>
      <c r="G168" s="13"/>
      <c r="H168" s="89"/>
      <c r="I168" s="89"/>
      <c r="J168" s="13"/>
      <c r="K168" s="13"/>
      <c r="L168" s="101"/>
      <c r="M168" s="101"/>
      <c r="N168" s="102"/>
      <c r="O168" s="102"/>
      <c r="P168" s="102"/>
      <c r="Q168" s="102"/>
      <c r="R168" s="102"/>
      <c r="S168" s="102"/>
      <c r="T168" s="92"/>
      <c r="U168" s="92"/>
      <c r="V168" s="98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L168" s="4"/>
      <c r="AS168" s="96"/>
      <c r="AY168" s="96"/>
      <c r="BE168" s="98"/>
    </row>
    <row r="169" spans="1:57" s="97" customFormat="1" ht="28.5" customHeight="1">
      <c r="A169" s="99"/>
      <c r="B169" s="99"/>
      <c r="C169" s="101"/>
      <c r="D169" s="101"/>
      <c r="E169" s="73">
        <f t="shared" si="32"/>
      </c>
      <c r="F169" s="13"/>
      <c r="G169" s="13"/>
      <c r="H169" s="89"/>
      <c r="I169" s="89"/>
      <c r="J169" s="13"/>
      <c r="K169" s="13"/>
      <c r="L169" s="101"/>
      <c r="M169" s="101"/>
      <c r="N169" s="102"/>
      <c r="O169" s="102"/>
      <c r="P169" s="102"/>
      <c r="Q169" s="102"/>
      <c r="R169" s="102"/>
      <c r="S169" s="102"/>
      <c r="T169" s="92"/>
      <c r="U169" s="92"/>
      <c r="V169" s="98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L169" s="4"/>
      <c r="AS169" s="96"/>
      <c r="AY169" s="96"/>
      <c r="BE169" s="98"/>
    </row>
    <row r="170" spans="1:57" s="97" customFormat="1" ht="28.5" customHeight="1">
      <c r="A170" s="99"/>
      <c r="B170" s="99"/>
      <c r="C170" s="101"/>
      <c r="D170" s="101"/>
      <c r="E170" s="73">
        <f aca="true" t="shared" si="33" ref="E170:E200">IF((Distanz),C171-C170,"")</f>
      </c>
      <c r="F170" s="13"/>
      <c r="G170" s="13"/>
      <c r="H170" s="89"/>
      <c r="I170" s="89"/>
      <c r="J170" s="13"/>
      <c r="K170" s="13"/>
      <c r="L170" s="101"/>
      <c r="M170" s="101"/>
      <c r="N170" s="102"/>
      <c r="O170" s="102"/>
      <c r="P170" s="102"/>
      <c r="Q170" s="102"/>
      <c r="R170" s="102"/>
      <c r="S170" s="102"/>
      <c r="T170" s="92"/>
      <c r="U170" s="92"/>
      <c r="V170" s="98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L170" s="4"/>
      <c r="AS170" s="96"/>
      <c r="AY170" s="96"/>
      <c r="BE170" s="98"/>
    </row>
    <row r="171" spans="1:57" s="97" customFormat="1" ht="28.5" customHeight="1">
      <c r="A171" s="99"/>
      <c r="B171" s="99"/>
      <c r="C171" s="101"/>
      <c r="D171" s="101"/>
      <c r="E171" s="73">
        <f t="shared" si="33"/>
      </c>
      <c r="F171" s="13"/>
      <c r="G171" s="13"/>
      <c r="H171" s="89"/>
      <c r="I171" s="89"/>
      <c r="J171" s="13"/>
      <c r="K171" s="13"/>
      <c r="L171" s="101"/>
      <c r="M171" s="101"/>
      <c r="N171" s="102"/>
      <c r="O171" s="102"/>
      <c r="P171" s="102"/>
      <c r="Q171" s="102"/>
      <c r="R171" s="102"/>
      <c r="S171" s="102"/>
      <c r="T171" s="92"/>
      <c r="U171" s="92"/>
      <c r="V171" s="98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L171" s="4"/>
      <c r="AS171" s="96"/>
      <c r="AY171" s="96"/>
      <c r="BE171" s="98"/>
    </row>
    <row r="172" spans="1:57" s="97" customFormat="1" ht="28.5" customHeight="1">
      <c r="A172" s="99"/>
      <c r="B172" s="99"/>
      <c r="C172" s="101"/>
      <c r="D172" s="101"/>
      <c r="E172" s="73">
        <f t="shared" si="33"/>
      </c>
      <c r="F172" s="13"/>
      <c r="G172" s="13"/>
      <c r="H172" s="89"/>
      <c r="I172" s="89"/>
      <c r="J172" s="13"/>
      <c r="K172" s="13"/>
      <c r="L172" s="101"/>
      <c r="M172" s="101"/>
      <c r="N172" s="102"/>
      <c r="O172" s="102"/>
      <c r="P172" s="102"/>
      <c r="Q172" s="102"/>
      <c r="R172" s="102"/>
      <c r="S172" s="102"/>
      <c r="T172" s="92"/>
      <c r="U172" s="92"/>
      <c r="V172" s="98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L172" s="4"/>
      <c r="AS172" s="96"/>
      <c r="AY172" s="96"/>
      <c r="BE172" s="98"/>
    </row>
    <row r="173" spans="1:57" s="97" customFormat="1" ht="28.5" customHeight="1">
      <c r="A173" s="99"/>
      <c r="B173" s="99"/>
      <c r="C173" s="101"/>
      <c r="D173" s="101"/>
      <c r="E173" s="73">
        <f t="shared" si="33"/>
      </c>
      <c r="F173" s="13"/>
      <c r="G173" s="13"/>
      <c r="H173" s="89"/>
      <c r="I173" s="89"/>
      <c r="J173" s="13"/>
      <c r="K173" s="13"/>
      <c r="L173" s="101"/>
      <c r="M173" s="101"/>
      <c r="N173" s="102"/>
      <c r="O173" s="102"/>
      <c r="P173" s="102"/>
      <c r="Q173" s="102"/>
      <c r="R173" s="102"/>
      <c r="S173" s="102"/>
      <c r="T173" s="92"/>
      <c r="U173" s="92"/>
      <c r="V173" s="98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L173" s="4"/>
      <c r="AS173" s="96"/>
      <c r="AY173" s="96"/>
      <c r="BE173" s="98"/>
    </row>
    <row r="174" spans="1:57" s="97" customFormat="1" ht="28.5" customHeight="1">
      <c r="A174" s="99"/>
      <c r="B174" s="99"/>
      <c r="C174" s="101"/>
      <c r="D174" s="101"/>
      <c r="E174" s="73">
        <f t="shared" si="33"/>
      </c>
      <c r="F174" s="13"/>
      <c r="G174" s="13"/>
      <c r="H174" s="89"/>
      <c r="I174" s="89"/>
      <c r="J174" s="13"/>
      <c r="K174" s="13"/>
      <c r="L174" s="101"/>
      <c r="M174" s="101"/>
      <c r="N174" s="102"/>
      <c r="O174" s="102"/>
      <c r="P174" s="102"/>
      <c r="Q174" s="102"/>
      <c r="R174" s="102"/>
      <c r="S174" s="102"/>
      <c r="T174" s="92"/>
      <c r="U174" s="92"/>
      <c r="V174" s="98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L174" s="4"/>
      <c r="AS174" s="96"/>
      <c r="AY174" s="96"/>
      <c r="BE174" s="98"/>
    </row>
    <row r="175" spans="1:57" s="97" customFormat="1" ht="28.5" customHeight="1">
      <c r="A175" s="99"/>
      <c r="B175" s="99"/>
      <c r="C175" s="101"/>
      <c r="D175" s="101"/>
      <c r="E175" s="73">
        <f t="shared" si="33"/>
      </c>
      <c r="F175" s="13"/>
      <c r="G175" s="13"/>
      <c r="H175" s="89"/>
      <c r="I175" s="89"/>
      <c r="J175" s="13"/>
      <c r="K175" s="13"/>
      <c r="L175" s="101"/>
      <c r="M175" s="101"/>
      <c r="N175" s="102"/>
      <c r="O175" s="102"/>
      <c r="P175" s="102"/>
      <c r="Q175" s="102"/>
      <c r="R175" s="102"/>
      <c r="S175" s="102"/>
      <c r="T175" s="92"/>
      <c r="U175" s="92"/>
      <c r="V175" s="98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L175" s="4"/>
      <c r="AS175" s="96"/>
      <c r="AY175" s="96"/>
      <c r="BE175" s="98"/>
    </row>
    <row r="176" spans="1:57" s="97" customFormat="1" ht="28.5" customHeight="1">
      <c r="A176" s="99"/>
      <c r="B176" s="99"/>
      <c r="C176" s="101"/>
      <c r="D176" s="101"/>
      <c r="E176" s="73">
        <f t="shared" si="33"/>
      </c>
      <c r="F176" s="13"/>
      <c r="G176" s="13"/>
      <c r="H176" s="89"/>
      <c r="I176" s="89"/>
      <c r="J176" s="13"/>
      <c r="K176" s="13"/>
      <c r="L176" s="101"/>
      <c r="M176" s="101"/>
      <c r="N176" s="102"/>
      <c r="O176" s="102"/>
      <c r="P176" s="102"/>
      <c r="Q176" s="102"/>
      <c r="R176" s="102"/>
      <c r="S176" s="102"/>
      <c r="T176" s="92"/>
      <c r="U176" s="92"/>
      <c r="V176" s="98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L176" s="4"/>
      <c r="AS176" s="96"/>
      <c r="AY176" s="96"/>
      <c r="BE176" s="98"/>
    </row>
    <row r="177" spans="1:57" s="97" customFormat="1" ht="28.5" customHeight="1">
      <c r="A177" s="99"/>
      <c r="B177" s="99"/>
      <c r="C177" s="101"/>
      <c r="D177" s="101"/>
      <c r="E177" s="73">
        <f t="shared" si="33"/>
      </c>
      <c r="F177" s="13"/>
      <c r="G177" s="13"/>
      <c r="H177" s="89"/>
      <c r="I177" s="89"/>
      <c r="J177" s="13"/>
      <c r="K177" s="13"/>
      <c r="L177" s="101"/>
      <c r="M177" s="101"/>
      <c r="N177" s="102"/>
      <c r="O177" s="102"/>
      <c r="P177" s="102"/>
      <c r="Q177" s="102"/>
      <c r="R177" s="102"/>
      <c r="S177" s="102"/>
      <c r="T177" s="92"/>
      <c r="U177" s="92"/>
      <c r="V177" s="98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L177" s="4"/>
      <c r="AS177" s="96"/>
      <c r="AY177" s="96"/>
      <c r="BE177" s="98"/>
    </row>
    <row r="178" spans="1:57" s="97" customFormat="1" ht="28.5" customHeight="1">
      <c r="A178" s="99"/>
      <c r="B178" s="99"/>
      <c r="C178" s="101"/>
      <c r="D178" s="101"/>
      <c r="E178" s="73">
        <f t="shared" si="33"/>
      </c>
      <c r="F178" s="13"/>
      <c r="G178" s="13"/>
      <c r="H178" s="89"/>
      <c r="I178" s="89"/>
      <c r="J178" s="13"/>
      <c r="K178" s="13"/>
      <c r="L178" s="101"/>
      <c r="M178" s="101"/>
      <c r="N178" s="102"/>
      <c r="O178" s="102"/>
      <c r="P178" s="102"/>
      <c r="Q178" s="102"/>
      <c r="R178" s="102"/>
      <c r="S178" s="102"/>
      <c r="T178" s="92"/>
      <c r="U178" s="92"/>
      <c r="V178" s="98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L178" s="4"/>
      <c r="AS178" s="96"/>
      <c r="AY178" s="96"/>
      <c r="BE178" s="98"/>
    </row>
    <row r="179" spans="1:57" s="97" customFormat="1" ht="28.5" customHeight="1">
      <c r="A179" s="99"/>
      <c r="B179" s="99"/>
      <c r="C179" s="101"/>
      <c r="D179" s="101"/>
      <c r="E179" s="73">
        <f t="shared" si="33"/>
      </c>
      <c r="F179" s="13"/>
      <c r="G179" s="13"/>
      <c r="H179" s="89"/>
      <c r="I179" s="89"/>
      <c r="J179" s="13"/>
      <c r="K179" s="13"/>
      <c r="L179" s="101"/>
      <c r="M179" s="101"/>
      <c r="N179" s="102"/>
      <c r="O179" s="102"/>
      <c r="P179" s="102"/>
      <c r="Q179" s="102"/>
      <c r="R179" s="102"/>
      <c r="S179" s="102"/>
      <c r="T179" s="92"/>
      <c r="U179" s="92"/>
      <c r="V179" s="98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L179" s="4"/>
      <c r="AS179" s="96"/>
      <c r="AY179" s="96"/>
      <c r="BE179" s="98"/>
    </row>
    <row r="180" spans="1:57" s="97" customFormat="1" ht="28.5" customHeight="1">
      <c r="A180" s="99"/>
      <c r="B180" s="99"/>
      <c r="C180" s="101"/>
      <c r="D180" s="101"/>
      <c r="E180" s="73">
        <f t="shared" si="33"/>
      </c>
      <c r="F180" s="13"/>
      <c r="G180" s="13"/>
      <c r="H180" s="89"/>
      <c r="I180" s="89"/>
      <c r="J180" s="13"/>
      <c r="K180" s="13"/>
      <c r="L180" s="101"/>
      <c r="M180" s="101"/>
      <c r="N180" s="102"/>
      <c r="O180" s="102"/>
      <c r="P180" s="102"/>
      <c r="Q180" s="102"/>
      <c r="R180" s="102"/>
      <c r="S180" s="102"/>
      <c r="T180" s="92"/>
      <c r="U180" s="92"/>
      <c r="V180" s="98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L180" s="4"/>
      <c r="AS180" s="96"/>
      <c r="AY180" s="96"/>
      <c r="BE180" s="98"/>
    </row>
    <row r="181" spans="1:57" s="97" customFormat="1" ht="28.5" customHeight="1">
      <c r="A181" s="99"/>
      <c r="B181" s="99"/>
      <c r="C181" s="101"/>
      <c r="D181" s="101"/>
      <c r="E181" s="73">
        <f t="shared" si="33"/>
      </c>
      <c r="F181" s="13"/>
      <c r="G181" s="13"/>
      <c r="H181" s="89"/>
      <c r="I181" s="89"/>
      <c r="J181" s="13"/>
      <c r="K181" s="13"/>
      <c r="L181" s="101"/>
      <c r="M181" s="101"/>
      <c r="N181" s="102"/>
      <c r="O181" s="102"/>
      <c r="P181" s="102"/>
      <c r="Q181" s="102"/>
      <c r="R181" s="102"/>
      <c r="S181" s="102"/>
      <c r="T181" s="92"/>
      <c r="U181" s="92"/>
      <c r="V181" s="98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L181" s="4"/>
      <c r="AS181" s="96"/>
      <c r="AY181" s="96"/>
      <c r="BE181" s="98"/>
    </row>
    <row r="182" spans="1:57" s="97" customFormat="1" ht="28.5" customHeight="1">
      <c r="A182" s="99"/>
      <c r="B182" s="99"/>
      <c r="C182" s="101"/>
      <c r="D182" s="101"/>
      <c r="E182" s="73">
        <f t="shared" si="33"/>
      </c>
      <c r="F182" s="13"/>
      <c r="G182" s="13"/>
      <c r="H182" s="89"/>
      <c r="I182" s="89"/>
      <c r="J182" s="13"/>
      <c r="K182" s="13"/>
      <c r="L182" s="101"/>
      <c r="M182" s="101"/>
      <c r="N182" s="102"/>
      <c r="O182" s="102"/>
      <c r="P182" s="102"/>
      <c r="Q182" s="102"/>
      <c r="R182" s="102"/>
      <c r="S182" s="102"/>
      <c r="T182" s="92"/>
      <c r="U182" s="92"/>
      <c r="V182" s="98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L182" s="4"/>
      <c r="AS182" s="96"/>
      <c r="AY182" s="96"/>
      <c r="BE182" s="98"/>
    </row>
    <row r="183" spans="1:57" s="97" customFormat="1" ht="28.5" customHeight="1">
      <c r="A183" s="99"/>
      <c r="B183" s="99"/>
      <c r="C183" s="101"/>
      <c r="D183" s="101"/>
      <c r="E183" s="73">
        <f t="shared" si="33"/>
      </c>
      <c r="F183" s="13"/>
      <c r="G183" s="13"/>
      <c r="H183" s="89"/>
      <c r="I183" s="89"/>
      <c r="J183" s="13"/>
      <c r="K183" s="13"/>
      <c r="L183" s="101"/>
      <c r="M183" s="101"/>
      <c r="N183" s="102"/>
      <c r="O183" s="102"/>
      <c r="P183" s="102"/>
      <c r="Q183" s="102"/>
      <c r="R183" s="102"/>
      <c r="S183" s="102"/>
      <c r="T183" s="92"/>
      <c r="U183" s="92"/>
      <c r="V183" s="98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L183" s="4"/>
      <c r="AS183" s="96"/>
      <c r="AY183" s="96"/>
      <c r="BE183" s="98"/>
    </row>
    <row r="184" spans="1:57" s="97" customFormat="1" ht="28.5" customHeight="1">
      <c r="A184" s="99"/>
      <c r="B184" s="99"/>
      <c r="C184" s="101"/>
      <c r="D184" s="101"/>
      <c r="E184" s="73">
        <f t="shared" si="33"/>
      </c>
      <c r="F184" s="13"/>
      <c r="G184" s="13"/>
      <c r="H184" s="89"/>
      <c r="I184" s="89"/>
      <c r="J184" s="13"/>
      <c r="K184" s="13"/>
      <c r="L184" s="101"/>
      <c r="M184" s="101"/>
      <c r="N184" s="102"/>
      <c r="O184" s="102"/>
      <c r="P184" s="102"/>
      <c r="Q184" s="102"/>
      <c r="R184" s="102"/>
      <c r="S184" s="102"/>
      <c r="T184" s="92"/>
      <c r="U184" s="92"/>
      <c r="V184" s="98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L184" s="4"/>
      <c r="AS184" s="96"/>
      <c r="AY184" s="96"/>
      <c r="BE184" s="98"/>
    </row>
    <row r="185" spans="1:57" s="97" customFormat="1" ht="28.5" customHeight="1">
      <c r="A185" s="99"/>
      <c r="B185" s="99"/>
      <c r="C185" s="101"/>
      <c r="D185" s="101"/>
      <c r="E185" s="73">
        <f t="shared" si="33"/>
      </c>
      <c r="F185" s="13"/>
      <c r="G185" s="13"/>
      <c r="H185" s="89"/>
      <c r="I185" s="89"/>
      <c r="J185" s="13"/>
      <c r="K185" s="13"/>
      <c r="L185" s="101"/>
      <c r="M185" s="101"/>
      <c r="N185" s="102"/>
      <c r="O185" s="102"/>
      <c r="P185" s="102"/>
      <c r="Q185" s="102"/>
      <c r="R185" s="102"/>
      <c r="S185" s="102"/>
      <c r="T185" s="92"/>
      <c r="U185" s="92"/>
      <c r="V185" s="98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L185" s="4"/>
      <c r="AS185" s="96"/>
      <c r="AY185" s="96"/>
      <c r="BE185" s="98"/>
    </row>
    <row r="186" spans="1:57" s="97" customFormat="1" ht="28.5" customHeight="1">
      <c r="A186" s="99"/>
      <c r="B186" s="99"/>
      <c r="C186" s="101"/>
      <c r="D186" s="101"/>
      <c r="E186" s="73">
        <f t="shared" si="33"/>
      </c>
      <c r="F186" s="13"/>
      <c r="G186" s="13"/>
      <c r="H186" s="89"/>
      <c r="I186" s="89"/>
      <c r="J186" s="13"/>
      <c r="K186" s="13"/>
      <c r="L186" s="101"/>
      <c r="M186" s="101"/>
      <c r="N186" s="102"/>
      <c r="O186" s="102"/>
      <c r="P186" s="102"/>
      <c r="Q186" s="102"/>
      <c r="R186" s="102"/>
      <c r="S186" s="102"/>
      <c r="T186" s="92"/>
      <c r="U186" s="92"/>
      <c r="V186" s="98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L186" s="4"/>
      <c r="AS186" s="96"/>
      <c r="AY186" s="96"/>
      <c r="BE186" s="98"/>
    </row>
    <row r="187" spans="1:57" s="97" customFormat="1" ht="28.5" customHeight="1">
      <c r="A187" s="99"/>
      <c r="B187" s="99"/>
      <c r="C187" s="101"/>
      <c r="D187" s="101"/>
      <c r="E187" s="73">
        <f t="shared" si="33"/>
      </c>
      <c r="F187" s="13"/>
      <c r="G187" s="13"/>
      <c r="H187" s="89"/>
      <c r="I187" s="89"/>
      <c r="J187" s="13"/>
      <c r="K187" s="13"/>
      <c r="L187" s="101"/>
      <c r="M187" s="101"/>
      <c r="N187" s="102"/>
      <c r="O187" s="102"/>
      <c r="P187" s="102"/>
      <c r="Q187" s="102"/>
      <c r="R187" s="102"/>
      <c r="S187" s="102"/>
      <c r="T187" s="92"/>
      <c r="U187" s="92"/>
      <c r="V187" s="98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L187" s="4"/>
      <c r="AS187" s="96"/>
      <c r="AY187" s="96"/>
      <c r="BE187" s="98"/>
    </row>
    <row r="188" spans="1:57" s="97" customFormat="1" ht="28.5" customHeight="1">
      <c r="A188" s="99"/>
      <c r="B188" s="99"/>
      <c r="C188" s="101"/>
      <c r="D188" s="101"/>
      <c r="E188" s="73">
        <f t="shared" si="33"/>
      </c>
      <c r="F188" s="13"/>
      <c r="G188" s="13"/>
      <c r="H188" s="89"/>
      <c r="I188" s="89"/>
      <c r="J188" s="13"/>
      <c r="K188" s="13"/>
      <c r="L188" s="101"/>
      <c r="M188" s="101"/>
      <c r="N188" s="102"/>
      <c r="O188" s="102"/>
      <c r="P188" s="102"/>
      <c r="Q188" s="102"/>
      <c r="R188" s="102"/>
      <c r="S188" s="102"/>
      <c r="T188" s="92"/>
      <c r="U188" s="92"/>
      <c r="V188" s="98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L188" s="4"/>
      <c r="AS188" s="96"/>
      <c r="AY188" s="96"/>
      <c r="BE188" s="98"/>
    </row>
    <row r="189" spans="1:57" s="97" customFormat="1" ht="28.5" customHeight="1">
      <c r="A189" s="99"/>
      <c r="B189" s="99"/>
      <c r="C189" s="101"/>
      <c r="D189" s="101"/>
      <c r="E189" s="73">
        <f t="shared" si="33"/>
      </c>
      <c r="F189" s="13"/>
      <c r="G189" s="13"/>
      <c r="H189" s="89"/>
      <c r="I189" s="89"/>
      <c r="J189" s="13"/>
      <c r="K189" s="13"/>
      <c r="L189" s="101"/>
      <c r="M189" s="101"/>
      <c r="N189" s="102"/>
      <c r="O189" s="102"/>
      <c r="P189" s="102"/>
      <c r="Q189" s="102"/>
      <c r="R189" s="102"/>
      <c r="S189" s="102"/>
      <c r="T189" s="92"/>
      <c r="U189" s="92"/>
      <c r="V189" s="98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L189" s="4"/>
      <c r="AS189" s="96"/>
      <c r="AY189" s="96"/>
      <c r="BE189" s="98"/>
    </row>
    <row r="190" spans="1:57" s="97" customFormat="1" ht="28.5" customHeight="1">
      <c r="A190" s="99"/>
      <c r="B190" s="99"/>
      <c r="C190" s="101"/>
      <c r="D190" s="101"/>
      <c r="E190" s="73">
        <f t="shared" si="33"/>
      </c>
      <c r="F190" s="13"/>
      <c r="G190" s="13"/>
      <c r="H190" s="89"/>
      <c r="I190" s="89"/>
      <c r="J190" s="13"/>
      <c r="K190" s="13"/>
      <c r="L190" s="101"/>
      <c r="M190" s="101"/>
      <c r="N190" s="102"/>
      <c r="O190" s="102"/>
      <c r="P190" s="102"/>
      <c r="Q190" s="102"/>
      <c r="R190" s="102"/>
      <c r="S190" s="102"/>
      <c r="T190" s="92"/>
      <c r="U190" s="92"/>
      <c r="V190" s="98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L190" s="4"/>
      <c r="AS190" s="96"/>
      <c r="AY190" s="96"/>
      <c r="BE190" s="98"/>
    </row>
    <row r="191" spans="1:57" s="97" customFormat="1" ht="28.5" customHeight="1">
      <c r="A191" s="99"/>
      <c r="B191" s="99"/>
      <c r="C191" s="101"/>
      <c r="D191" s="101"/>
      <c r="E191" s="73">
        <f t="shared" si="33"/>
      </c>
      <c r="F191" s="13"/>
      <c r="G191" s="13"/>
      <c r="H191" s="89"/>
      <c r="I191" s="89"/>
      <c r="J191" s="13"/>
      <c r="K191" s="13"/>
      <c r="L191" s="101"/>
      <c r="M191" s="101"/>
      <c r="N191" s="102"/>
      <c r="O191" s="102"/>
      <c r="P191" s="102"/>
      <c r="Q191" s="102"/>
      <c r="R191" s="102"/>
      <c r="S191" s="102"/>
      <c r="T191" s="92"/>
      <c r="U191" s="92"/>
      <c r="V191" s="98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L191" s="4"/>
      <c r="AS191" s="96"/>
      <c r="AY191" s="96"/>
      <c r="BE191" s="98"/>
    </row>
    <row r="192" spans="1:57" s="97" customFormat="1" ht="28.5" customHeight="1">
      <c r="A192" s="99"/>
      <c r="B192" s="99"/>
      <c r="C192" s="101"/>
      <c r="D192" s="101"/>
      <c r="E192" s="73">
        <f t="shared" si="33"/>
      </c>
      <c r="F192" s="13"/>
      <c r="G192" s="13"/>
      <c r="H192" s="89"/>
      <c r="I192" s="89"/>
      <c r="J192" s="13"/>
      <c r="K192" s="13"/>
      <c r="L192" s="101"/>
      <c r="M192" s="101"/>
      <c r="N192" s="102"/>
      <c r="O192" s="102"/>
      <c r="P192" s="102"/>
      <c r="Q192" s="102"/>
      <c r="R192" s="102"/>
      <c r="S192" s="102"/>
      <c r="T192" s="92"/>
      <c r="U192" s="92"/>
      <c r="V192" s="98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L192" s="4"/>
      <c r="AS192" s="96"/>
      <c r="AY192" s="96"/>
      <c r="BE192" s="98"/>
    </row>
    <row r="193" spans="1:57" s="97" customFormat="1" ht="28.5" customHeight="1">
      <c r="A193" s="99"/>
      <c r="B193" s="99"/>
      <c r="C193" s="101"/>
      <c r="D193" s="101"/>
      <c r="E193" s="73">
        <f t="shared" si="33"/>
      </c>
      <c r="F193" s="13"/>
      <c r="G193" s="13"/>
      <c r="H193" s="89"/>
      <c r="I193" s="89"/>
      <c r="J193" s="13"/>
      <c r="K193" s="13"/>
      <c r="L193" s="101"/>
      <c r="M193" s="101"/>
      <c r="N193" s="102"/>
      <c r="O193" s="102"/>
      <c r="P193" s="102"/>
      <c r="Q193" s="102"/>
      <c r="R193" s="102"/>
      <c r="S193" s="102"/>
      <c r="T193" s="92"/>
      <c r="U193" s="92"/>
      <c r="V193" s="98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L193" s="4"/>
      <c r="AS193" s="96"/>
      <c r="AY193" s="96"/>
      <c r="BE193" s="98"/>
    </row>
    <row r="194" spans="1:57" s="97" customFormat="1" ht="28.5" customHeight="1">
      <c r="A194" s="99"/>
      <c r="B194" s="99"/>
      <c r="C194" s="101"/>
      <c r="D194" s="101"/>
      <c r="E194" s="73">
        <f t="shared" si="33"/>
      </c>
      <c r="F194" s="13"/>
      <c r="G194" s="13"/>
      <c r="H194" s="89"/>
      <c r="I194" s="89"/>
      <c r="J194" s="13"/>
      <c r="K194" s="13"/>
      <c r="L194" s="101"/>
      <c r="M194" s="101"/>
      <c r="N194" s="102"/>
      <c r="O194" s="102"/>
      <c r="P194" s="102"/>
      <c r="Q194" s="102"/>
      <c r="R194" s="102"/>
      <c r="S194" s="102"/>
      <c r="T194" s="92"/>
      <c r="U194" s="92"/>
      <c r="V194" s="98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L194" s="4"/>
      <c r="AS194" s="96"/>
      <c r="AY194" s="96"/>
      <c r="BE194" s="98"/>
    </row>
    <row r="195" spans="1:57" s="97" customFormat="1" ht="28.5" customHeight="1">
      <c r="A195" s="99"/>
      <c r="B195" s="99"/>
      <c r="C195" s="101"/>
      <c r="D195" s="101"/>
      <c r="E195" s="73">
        <f t="shared" si="33"/>
      </c>
      <c r="F195" s="13"/>
      <c r="G195" s="13"/>
      <c r="H195" s="89"/>
      <c r="I195" s="89"/>
      <c r="J195" s="13"/>
      <c r="K195" s="13"/>
      <c r="L195" s="101"/>
      <c r="M195" s="101"/>
      <c r="N195" s="102"/>
      <c r="O195" s="102"/>
      <c r="P195" s="102"/>
      <c r="Q195" s="102"/>
      <c r="R195" s="102"/>
      <c r="S195" s="102"/>
      <c r="T195" s="92"/>
      <c r="U195" s="92"/>
      <c r="V195" s="98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L195" s="4"/>
      <c r="AS195" s="96"/>
      <c r="AY195" s="96"/>
      <c r="BE195" s="98"/>
    </row>
    <row r="196" spans="1:57" s="97" customFormat="1" ht="28.5" customHeight="1">
      <c r="A196" s="99"/>
      <c r="B196" s="99"/>
      <c r="C196" s="101"/>
      <c r="D196" s="101"/>
      <c r="E196" s="73">
        <f t="shared" si="33"/>
      </c>
      <c r="F196" s="13"/>
      <c r="G196" s="13"/>
      <c r="H196" s="89"/>
      <c r="I196" s="89"/>
      <c r="J196" s="13"/>
      <c r="K196" s="13"/>
      <c r="L196" s="101"/>
      <c r="M196" s="101"/>
      <c r="N196" s="102"/>
      <c r="O196" s="102"/>
      <c r="P196" s="102"/>
      <c r="Q196" s="102"/>
      <c r="R196" s="102"/>
      <c r="S196" s="102"/>
      <c r="T196" s="92"/>
      <c r="U196" s="92"/>
      <c r="V196" s="98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L196" s="4"/>
      <c r="AS196" s="96"/>
      <c r="AY196" s="96"/>
      <c r="BE196" s="98"/>
    </row>
    <row r="197" spans="1:57" s="97" customFormat="1" ht="28.5" customHeight="1">
      <c r="A197" s="99"/>
      <c r="B197" s="99"/>
      <c r="C197" s="101"/>
      <c r="D197" s="101"/>
      <c r="E197" s="73">
        <f t="shared" si="33"/>
      </c>
      <c r="F197" s="13"/>
      <c r="G197" s="13"/>
      <c r="H197" s="89"/>
      <c r="I197" s="89"/>
      <c r="J197" s="13"/>
      <c r="K197" s="13"/>
      <c r="L197" s="101"/>
      <c r="M197" s="101"/>
      <c r="N197" s="102"/>
      <c r="O197" s="102"/>
      <c r="P197" s="102"/>
      <c r="Q197" s="102"/>
      <c r="R197" s="102"/>
      <c r="S197" s="102"/>
      <c r="T197" s="92"/>
      <c r="U197" s="92"/>
      <c r="V197" s="98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L197" s="4"/>
      <c r="AS197" s="96"/>
      <c r="AY197" s="96"/>
      <c r="BE197" s="98"/>
    </row>
    <row r="198" spans="1:57" s="97" customFormat="1" ht="28.5" customHeight="1">
      <c r="A198" s="99"/>
      <c r="B198" s="99"/>
      <c r="C198" s="101"/>
      <c r="D198" s="101"/>
      <c r="E198" s="73">
        <f t="shared" si="33"/>
      </c>
      <c r="F198" s="13"/>
      <c r="G198" s="13"/>
      <c r="H198" s="89"/>
      <c r="I198" s="89"/>
      <c r="J198" s="13"/>
      <c r="K198" s="13"/>
      <c r="L198" s="101"/>
      <c r="M198" s="101"/>
      <c r="N198" s="102"/>
      <c r="O198" s="102"/>
      <c r="P198" s="102"/>
      <c r="Q198" s="102"/>
      <c r="R198" s="102"/>
      <c r="S198" s="102"/>
      <c r="T198" s="92"/>
      <c r="U198" s="92"/>
      <c r="V198" s="98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L198" s="4"/>
      <c r="AS198" s="96"/>
      <c r="AY198" s="96"/>
      <c r="BE198" s="98"/>
    </row>
    <row r="199" spans="1:57" s="97" customFormat="1" ht="28.5" customHeight="1">
      <c r="A199" s="99"/>
      <c r="B199" s="99"/>
      <c r="C199" s="101"/>
      <c r="D199" s="101"/>
      <c r="E199" s="73">
        <f t="shared" si="33"/>
      </c>
      <c r="F199" s="13"/>
      <c r="G199" s="13"/>
      <c r="H199" s="89"/>
      <c r="I199" s="89"/>
      <c r="J199" s="13"/>
      <c r="K199" s="13"/>
      <c r="L199" s="101"/>
      <c r="M199" s="101"/>
      <c r="N199" s="102"/>
      <c r="O199" s="102"/>
      <c r="P199" s="102"/>
      <c r="Q199" s="102"/>
      <c r="R199" s="102"/>
      <c r="S199" s="102"/>
      <c r="T199" s="92"/>
      <c r="U199" s="92"/>
      <c r="V199" s="98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L199" s="4"/>
      <c r="AS199" s="96"/>
      <c r="AY199" s="96"/>
      <c r="BE199" s="98"/>
    </row>
    <row r="200" spans="1:57" s="97" customFormat="1" ht="28.5" customHeight="1">
      <c r="A200" s="99"/>
      <c r="B200" s="99"/>
      <c r="C200" s="101"/>
      <c r="D200" s="101"/>
      <c r="E200" s="73">
        <f t="shared" si="33"/>
      </c>
      <c r="F200" s="13"/>
      <c r="G200" s="13"/>
      <c r="H200" s="89"/>
      <c r="I200" s="89"/>
      <c r="J200" s="13"/>
      <c r="K200" s="13"/>
      <c r="L200" s="101"/>
      <c r="M200" s="101"/>
      <c r="N200" s="102"/>
      <c r="O200" s="102"/>
      <c r="P200" s="102"/>
      <c r="Q200" s="102"/>
      <c r="R200" s="102"/>
      <c r="S200" s="102"/>
      <c r="T200" s="92"/>
      <c r="U200" s="92"/>
      <c r="V200" s="98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L200" s="4"/>
      <c r="AS200" s="96"/>
      <c r="AY200" s="96"/>
      <c r="BE200" s="98"/>
    </row>
    <row r="201" spans="12:13" ht="12.75">
      <c r="L201" s="103"/>
      <c r="M201" s="103"/>
    </row>
    <row r="202" spans="12:13" ht="12.75">
      <c r="L202" s="103"/>
      <c r="M202" s="103"/>
    </row>
    <row r="203" spans="12:13" ht="12.75">
      <c r="L203" s="103"/>
      <c r="M203" s="103"/>
    </row>
    <row r="204" spans="12:13" ht="12.75">
      <c r="L204" s="103"/>
      <c r="M204" s="103"/>
    </row>
    <row r="205" spans="12:13" ht="12.75">
      <c r="L205" s="103"/>
      <c r="M205" s="103"/>
    </row>
    <row r="206" spans="12:13" ht="12.75">
      <c r="L206" s="103"/>
      <c r="M206" s="103"/>
    </row>
    <row r="207" spans="12:13" ht="12.75">
      <c r="L207" s="103"/>
      <c r="M207" s="103"/>
    </row>
    <row r="208" spans="12:13" ht="12.75">
      <c r="L208" s="103"/>
      <c r="M208" s="103"/>
    </row>
    <row r="209" spans="12:13" ht="12.75">
      <c r="L209" s="103"/>
      <c r="M209" s="103"/>
    </row>
  </sheetData>
  <sheetProtection selectLockedCells="1" selectUnlockedCells="1"/>
  <mergeCells count="12">
    <mergeCell ref="C1:T1"/>
    <mergeCell ref="T2:U2"/>
    <mergeCell ref="C3:M3"/>
    <mergeCell ref="T3:U3"/>
    <mergeCell ref="C7:D7"/>
    <mergeCell ref="C4:M4"/>
    <mergeCell ref="T4:U4"/>
    <mergeCell ref="C5:T5"/>
    <mergeCell ref="A6:D6"/>
    <mergeCell ref="H6:I6"/>
    <mergeCell ref="L6:M6"/>
    <mergeCell ref="T6:U6"/>
  </mergeCells>
  <printOptions/>
  <pageMargins left="0.3937007874015748" right="0.3937007874015748" top="0.3937007874015748" bottom="0.5905511811023623" header="0.5118110236220472" footer="0.5118110236220472"/>
  <pageSetup fitToHeight="2" fitToWidth="1" horizontalDpi="300" verticalDpi="300" orientation="portrait" paperSize="9" scale="97" r:id="rId4"/>
  <rowBreaks count="1" manualBreakCount="1">
    <brk id="44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showGridLines="0" showZeros="0" showOutlineSymbols="0" defaultGridColor="0" view="pageBreakPreview" zoomScaleSheetLayoutView="100" colorId="10" workbookViewId="0" topLeftCell="A1">
      <selection activeCell="H31" sqref="H31"/>
    </sheetView>
  </sheetViews>
  <sheetFormatPr defaultColWidth="11.57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F200"/>
  <sheetViews>
    <sheetView showGridLines="0" showZeros="0" showOutlineSymbols="0" defaultGridColor="0" view="pageBreakPreview" zoomScaleSheetLayoutView="100" colorId="10" workbookViewId="0" topLeftCell="A1">
      <selection activeCell="B11" sqref="B1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9.140625" style="0" customWidth="1"/>
    <col min="4" max="4" width="14.140625" style="0" customWidth="1"/>
    <col min="5" max="16384" width="11.57421875" style="0" customWidth="1"/>
  </cols>
  <sheetData>
    <row r="1" spans="1:6" s="105" customFormat="1" ht="25.5">
      <c r="A1" s="104" t="s">
        <v>26</v>
      </c>
      <c r="B1" s="105" t="s">
        <v>27</v>
      </c>
      <c r="C1" s="104" t="s">
        <v>28</v>
      </c>
      <c r="D1" s="105" t="s">
        <v>10</v>
      </c>
      <c r="E1" s="105" t="s">
        <v>29</v>
      </c>
      <c r="F1" s="105" t="s">
        <v>30</v>
      </c>
    </row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spans="1:6" ht="12.75">
      <c r="A10" s="106" t="s">
        <v>31</v>
      </c>
      <c r="B10">
        <f>IF(Hoehe,Dati!C10,"")</f>
      </c>
      <c r="C10">
        <v>0</v>
      </c>
      <c r="D10">
        <f>IF(Hoehe,Flurname,"")</f>
      </c>
      <c r="E10">
        <f>IF((Hoehendifferenz)&lt;0,Hoehendifferenz,"")</f>
      </c>
      <c r="F10">
        <f>IF((Hoehendifferenz)&gt;0,Hoehendifferenz,"")</f>
      </c>
    </row>
    <row r="11" spans="2:6" ht="12.75">
      <c r="B11">
        <f>IF(Hoehe,Dati!C11,"")</f>
      </c>
      <c r="C11">
        <f>IF(Hoehe,'Dati profilo'!C10+Dati!D10,"")</f>
      </c>
      <c r="D11">
        <f aca="true" t="shared" si="0" ref="D11:D74">IF(Hoehe,Flurname,"")</f>
      </c>
      <c r="E11">
        <f aca="true" t="shared" si="1" ref="E11:E74">IF((Hoehendifferenz)&lt;0,Hoehendifferenz,"")</f>
      </c>
      <c r="F11">
        <f aca="true" t="shared" si="2" ref="F11:F74">IF((Hoehendifferenz)&gt;0,Hoehendifferenz,"")</f>
      </c>
    </row>
    <row r="12" spans="2:6" ht="12.75">
      <c r="B12">
        <f>IF(Hoehe,Dati!C12,"")</f>
      </c>
      <c r="C12">
        <f>IF(Hoehe,'Dati profilo'!C11+Dati!D11,"")</f>
      </c>
      <c r="D12">
        <f t="shared" si="0"/>
      </c>
      <c r="E12">
        <f t="shared" si="1"/>
      </c>
      <c r="F12">
        <f t="shared" si="2"/>
      </c>
    </row>
    <row r="13" spans="2:6" ht="12.75">
      <c r="B13">
        <f>IF(Hoehe,Dati!C13,"")</f>
      </c>
      <c r="C13">
        <f>IF(Hoehe,'Dati profilo'!C12+Dati!D12,"")</f>
      </c>
      <c r="D13">
        <f t="shared" si="0"/>
      </c>
      <c r="E13">
        <f t="shared" si="1"/>
      </c>
      <c r="F13">
        <f t="shared" si="2"/>
      </c>
    </row>
    <row r="14" spans="2:6" ht="12.75">
      <c r="B14">
        <f>IF(Hoehe,Dati!C14,"")</f>
      </c>
      <c r="C14">
        <f>IF(Hoehe,'Dati profilo'!C13+Dati!D13,"")</f>
      </c>
      <c r="D14">
        <f t="shared" si="0"/>
      </c>
      <c r="E14">
        <f t="shared" si="1"/>
      </c>
      <c r="F14">
        <f t="shared" si="2"/>
      </c>
    </row>
    <row r="15" spans="2:6" ht="12.75">
      <c r="B15">
        <f>IF(Hoehe,Dati!C15,"")</f>
      </c>
      <c r="C15">
        <f>IF(Hoehe,'Dati profilo'!C14+Dati!D14,"")</f>
      </c>
      <c r="D15">
        <f t="shared" si="0"/>
      </c>
      <c r="E15">
        <f t="shared" si="1"/>
      </c>
      <c r="F15">
        <f t="shared" si="2"/>
      </c>
    </row>
    <row r="16" spans="2:6" ht="12.75">
      <c r="B16">
        <f>IF(Hoehe,Dati!C16,"")</f>
      </c>
      <c r="C16">
        <f>IF(Hoehe,'Dati profilo'!C15+Dati!D15,"")</f>
      </c>
      <c r="D16">
        <f t="shared" si="0"/>
      </c>
      <c r="E16">
        <f t="shared" si="1"/>
      </c>
      <c r="F16">
        <f t="shared" si="2"/>
      </c>
    </row>
    <row r="17" spans="2:6" ht="12.75">
      <c r="B17">
        <f>IF(Hoehe,Dati!C17,"")</f>
      </c>
      <c r="C17">
        <f>IF(Hoehe,'Dati profilo'!C16+Dati!D16,"")</f>
      </c>
      <c r="D17">
        <f t="shared" si="0"/>
      </c>
      <c r="E17">
        <f t="shared" si="1"/>
      </c>
      <c r="F17">
        <f t="shared" si="2"/>
      </c>
    </row>
    <row r="18" spans="2:6" ht="12.75">
      <c r="B18">
        <f>IF(Hoehe,Dati!C18,"")</f>
      </c>
      <c r="C18">
        <f>IF(Hoehe,'Dati profilo'!C17+Dati!D17,"")</f>
      </c>
      <c r="D18">
        <f t="shared" si="0"/>
      </c>
      <c r="E18">
        <f t="shared" si="1"/>
      </c>
      <c r="F18">
        <f t="shared" si="2"/>
      </c>
    </row>
    <row r="19" spans="2:6" ht="12.75">
      <c r="B19">
        <f>IF(Hoehe,Dati!C19,"")</f>
      </c>
      <c r="C19">
        <f>IF(Hoehe,'Dati profilo'!C18+Dati!D18,"")</f>
      </c>
      <c r="D19">
        <f t="shared" si="0"/>
      </c>
      <c r="E19">
        <f t="shared" si="1"/>
      </c>
      <c r="F19">
        <f t="shared" si="2"/>
      </c>
    </row>
    <row r="20" spans="2:6" ht="12.75">
      <c r="B20">
        <f>IF(Hoehe,Dati!C20,"")</f>
      </c>
      <c r="C20">
        <f>IF(Hoehe,'Dati profilo'!C19+Dati!D19,"")</f>
      </c>
      <c r="D20">
        <f t="shared" si="0"/>
      </c>
      <c r="E20">
        <f t="shared" si="1"/>
      </c>
      <c r="F20">
        <f t="shared" si="2"/>
      </c>
    </row>
    <row r="21" spans="2:6" ht="12.75">
      <c r="B21">
        <f>IF(Hoehe,Dati!C21,"")</f>
      </c>
      <c r="C21">
        <f>IF(Hoehe,'Dati profilo'!C20+Dati!D20,"")</f>
      </c>
      <c r="D21">
        <f t="shared" si="0"/>
      </c>
      <c r="E21">
        <f t="shared" si="1"/>
      </c>
      <c r="F21">
        <f t="shared" si="2"/>
      </c>
    </row>
    <row r="22" spans="2:6" ht="12.75">
      <c r="B22">
        <f>IF(Hoehe,Dati!C22,"")</f>
      </c>
      <c r="C22">
        <f>IF(Hoehe,'Dati profilo'!C21+Dati!D21,"")</f>
      </c>
      <c r="D22">
        <f t="shared" si="0"/>
      </c>
      <c r="E22">
        <f t="shared" si="1"/>
      </c>
      <c r="F22">
        <f t="shared" si="2"/>
      </c>
    </row>
    <row r="23" spans="2:6" ht="12.75">
      <c r="B23">
        <f>IF(Hoehe,Dati!C23,"")</f>
      </c>
      <c r="C23">
        <f>IF(Hoehe,'Dati profilo'!C22+Dati!D22,"")</f>
      </c>
      <c r="D23">
        <f t="shared" si="0"/>
      </c>
      <c r="E23">
        <f t="shared" si="1"/>
      </c>
      <c r="F23">
        <f t="shared" si="2"/>
      </c>
    </row>
    <row r="24" spans="2:6" ht="12.75">
      <c r="B24">
        <f>IF(Hoehe,Dati!C24,"")</f>
      </c>
      <c r="C24">
        <f>IF(Hoehe,'Dati profilo'!C23+Dati!D23,"")</f>
      </c>
      <c r="D24">
        <f t="shared" si="0"/>
      </c>
      <c r="E24">
        <f t="shared" si="1"/>
      </c>
      <c r="F24">
        <f t="shared" si="2"/>
      </c>
    </row>
    <row r="25" spans="2:6" ht="12.75">
      <c r="B25">
        <f>IF(Hoehe,Dati!C25,"")</f>
      </c>
      <c r="C25">
        <f>IF(Hoehe,'Dati profilo'!C24+Dati!D24,"")</f>
      </c>
      <c r="D25">
        <f t="shared" si="0"/>
      </c>
      <c r="E25">
        <f t="shared" si="1"/>
      </c>
      <c r="F25">
        <f t="shared" si="2"/>
      </c>
    </row>
    <row r="26" spans="2:6" ht="12.75">
      <c r="B26">
        <f>IF(Hoehe,Dati!C26,"")</f>
      </c>
      <c r="C26">
        <f>IF(Hoehe,'Dati profilo'!C25+Dati!D25,"")</f>
      </c>
      <c r="D26">
        <f t="shared" si="0"/>
      </c>
      <c r="E26">
        <f t="shared" si="1"/>
      </c>
      <c r="F26">
        <f t="shared" si="2"/>
      </c>
    </row>
    <row r="27" spans="2:6" ht="12.75">
      <c r="B27">
        <f>IF(Hoehe,Dati!C27,"")</f>
      </c>
      <c r="C27">
        <f>IF(Hoehe,'Dati profilo'!C26+Dati!D26,"")</f>
      </c>
      <c r="D27">
        <f t="shared" si="0"/>
      </c>
      <c r="E27">
        <f t="shared" si="1"/>
      </c>
      <c r="F27">
        <f t="shared" si="2"/>
      </c>
    </row>
    <row r="28" spans="2:6" ht="12.75">
      <c r="B28">
        <f>IF(Hoehe,Dati!C28,"")</f>
      </c>
      <c r="C28">
        <f>IF(Hoehe,'Dati profilo'!C27+Dati!D27,"")</f>
      </c>
      <c r="D28">
        <f t="shared" si="0"/>
      </c>
      <c r="E28">
        <f t="shared" si="1"/>
      </c>
      <c r="F28">
        <f t="shared" si="2"/>
      </c>
    </row>
    <row r="29" spans="2:6" ht="12.75">
      <c r="B29">
        <f>IF(Hoehe,Dati!C29,"")</f>
      </c>
      <c r="C29">
        <f>IF(Hoehe,'Dati profilo'!C28+Dati!D28,"")</f>
      </c>
      <c r="D29">
        <f t="shared" si="0"/>
      </c>
      <c r="E29">
        <f t="shared" si="1"/>
      </c>
      <c r="F29">
        <f t="shared" si="2"/>
      </c>
    </row>
    <row r="30" spans="2:6" ht="12.75">
      <c r="B30">
        <f>IF(Hoehe,Dati!C30,"")</f>
      </c>
      <c r="C30">
        <f>IF(Hoehe,'Dati profilo'!C29+Dati!D29,"")</f>
      </c>
      <c r="D30">
        <f t="shared" si="0"/>
      </c>
      <c r="E30">
        <f t="shared" si="1"/>
      </c>
      <c r="F30">
        <f t="shared" si="2"/>
      </c>
    </row>
    <row r="31" spans="2:6" ht="12.75">
      <c r="B31">
        <f>IF(Hoehe,Dati!C31,"")</f>
      </c>
      <c r="C31">
        <f>IF(Hoehe,'Dati profilo'!C30+Dati!D30,"")</f>
      </c>
      <c r="D31">
        <f t="shared" si="0"/>
      </c>
      <c r="E31">
        <f t="shared" si="1"/>
      </c>
      <c r="F31">
        <f t="shared" si="2"/>
      </c>
    </row>
    <row r="32" spans="2:6" ht="12.75">
      <c r="B32">
        <f>IF(Hoehe,Dati!C32,"")</f>
      </c>
      <c r="C32">
        <f>IF(Hoehe,'Dati profilo'!C31+Dati!D31,"")</f>
      </c>
      <c r="D32">
        <f t="shared" si="0"/>
      </c>
      <c r="E32">
        <f t="shared" si="1"/>
      </c>
      <c r="F32">
        <f t="shared" si="2"/>
      </c>
    </row>
    <row r="33" spans="2:6" ht="12.75">
      <c r="B33">
        <f>IF(Hoehe,Dati!C33,"")</f>
      </c>
      <c r="C33">
        <f>IF(Hoehe,'Dati profilo'!C32+Dati!D32,"")</f>
      </c>
      <c r="D33">
        <f t="shared" si="0"/>
      </c>
      <c r="E33">
        <f t="shared" si="1"/>
      </c>
      <c r="F33">
        <f t="shared" si="2"/>
      </c>
    </row>
    <row r="34" spans="2:6" ht="12.75">
      <c r="B34">
        <f>IF(Hoehe,Dati!C34,"")</f>
      </c>
      <c r="C34">
        <f>IF(Hoehe,'Dati profilo'!C33+Dati!D33,"")</f>
      </c>
      <c r="D34">
        <f t="shared" si="0"/>
      </c>
      <c r="E34">
        <f t="shared" si="1"/>
      </c>
      <c r="F34">
        <f t="shared" si="2"/>
      </c>
    </row>
    <row r="35" spans="2:6" ht="12.75">
      <c r="B35">
        <f>IF(Hoehe,Dati!C35,"")</f>
      </c>
      <c r="C35">
        <f>IF(Hoehe,'Dati profilo'!C34+Dati!D34,"")</f>
      </c>
      <c r="D35">
        <f t="shared" si="0"/>
      </c>
      <c r="E35">
        <f t="shared" si="1"/>
      </c>
      <c r="F35">
        <f t="shared" si="2"/>
      </c>
    </row>
    <row r="36" spans="2:6" ht="12.75">
      <c r="B36">
        <f>IF(Hoehe,Dati!C36,"")</f>
      </c>
      <c r="C36">
        <f>IF(Hoehe,'Dati profilo'!C35+Dati!D35,"")</f>
      </c>
      <c r="D36">
        <f t="shared" si="0"/>
      </c>
      <c r="E36">
        <f t="shared" si="1"/>
      </c>
      <c r="F36">
        <f t="shared" si="2"/>
      </c>
    </row>
    <row r="37" spans="2:6" ht="12.75">
      <c r="B37">
        <f>IF(Hoehe,Dati!C37,"")</f>
      </c>
      <c r="C37">
        <f>IF(Hoehe,'Dati profilo'!C36+Dati!D36,"")</f>
      </c>
      <c r="D37">
        <f t="shared" si="0"/>
      </c>
      <c r="E37">
        <f t="shared" si="1"/>
      </c>
      <c r="F37">
        <f t="shared" si="2"/>
      </c>
    </row>
    <row r="38" spans="2:6" ht="12.75">
      <c r="B38">
        <f>IF(Hoehe,Dati!C38,"")</f>
      </c>
      <c r="C38">
        <f>IF(Hoehe,'Dati profilo'!C37+Dati!D37,"")</f>
      </c>
      <c r="D38">
        <f t="shared" si="0"/>
      </c>
      <c r="E38">
        <f t="shared" si="1"/>
      </c>
      <c r="F38">
        <f t="shared" si="2"/>
      </c>
    </row>
    <row r="39" spans="2:6" ht="12.75">
      <c r="B39">
        <f>IF(Hoehe,Dati!C39,"")</f>
      </c>
      <c r="C39">
        <f>IF(Hoehe,'Dati profilo'!C38+Dati!D38,"")</f>
      </c>
      <c r="D39">
        <f t="shared" si="0"/>
      </c>
      <c r="E39">
        <f t="shared" si="1"/>
      </c>
      <c r="F39">
        <f t="shared" si="2"/>
      </c>
    </row>
    <row r="40" spans="2:6" ht="12.75">
      <c r="B40">
        <f>IF(Hoehe,Dati!C40,"")</f>
      </c>
      <c r="C40">
        <f>IF(Hoehe,'Dati profilo'!C39+Dati!D39,"")</f>
      </c>
      <c r="D40">
        <f t="shared" si="0"/>
      </c>
      <c r="E40">
        <f t="shared" si="1"/>
      </c>
      <c r="F40">
        <f t="shared" si="2"/>
      </c>
    </row>
    <row r="41" spans="2:6" ht="12.75">
      <c r="B41">
        <f>IF(Hoehe,Dati!C41,"")</f>
      </c>
      <c r="C41">
        <f>IF(Hoehe,'Dati profilo'!C40+Dati!D40,"")</f>
      </c>
      <c r="D41">
        <f t="shared" si="0"/>
      </c>
      <c r="E41">
        <f t="shared" si="1"/>
      </c>
      <c r="F41">
        <f t="shared" si="2"/>
      </c>
    </row>
    <row r="42" spans="2:6" ht="12.75">
      <c r="B42">
        <f>IF(Hoehe,Dati!C42,"")</f>
      </c>
      <c r="C42">
        <f>IF(Hoehe,'Dati profilo'!C41+Dati!D41,"")</f>
      </c>
      <c r="D42">
        <f t="shared" si="0"/>
      </c>
      <c r="E42">
        <f t="shared" si="1"/>
      </c>
      <c r="F42">
        <f t="shared" si="2"/>
      </c>
    </row>
    <row r="43" spans="2:6" ht="12.75">
      <c r="B43">
        <f>IF(Hoehe,Dati!C43,"")</f>
      </c>
      <c r="C43">
        <f>IF(Hoehe,'Dati profilo'!C42+Dati!D42,"")</f>
      </c>
      <c r="D43">
        <f t="shared" si="0"/>
      </c>
      <c r="E43">
        <f t="shared" si="1"/>
      </c>
      <c r="F43">
        <f t="shared" si="2"/>
      </c>
    </row>
    <row r="44" spans="2:6" ht="12.75">
      <c r="B44">
        <f>IF(Hoehe,Dati!C44,"")</f>
      </c>
      <c r="C44">
        <f>IF(Hoehe,'Dati profilo'!C43+Dati!D43,"")</f>
      </c>
      <c r="D44">
        <f t="shared" si="0"/>
      </c>
      <c r="E44">
        <f t="shared" si="1"/>
      </c>
      <c r="F44">
        <f t="shared" si="2"/>
      </c>
    </row>
    <row r="45" spans="2:6" ht="12.75">
      <c r="B45">
        <f>IF(Hoehe,Dati!C45,"")</f>
      </c>
      <c r="C45">
        <f>IF(Hoehe,'Dati profilo'!C44+Dati!D44,"")</f>
      </c>
      <c r="D45">
        <f t="shared" si="0"/>
      </c>
      <c r="E45">
        <f t="shared" si="1"/>
      </c>
      <c r="F45">
        <f t="shared" si="2"/>
      </c>
    </row>
    <row r="46" spans="2:6" ht="12.75">
      <c r="B46">
        <f>IF(Hoehe,Dati!C46,"")</f>
      </c>
      <c r="C46">
        <f>IF(Hoehe,'Dati profilo'!C45+Dati!D45,"")</f>
      </c>
      <c r="D46">
        <f t="shared" si="0"/>
      </c>
      <c r="E46">
        <f t="shared" si="1"/>
      </c>
      <c r="F46">
        <f t="shared" si="2"/>
      </c>
    </row>
    <row r="47" spans="2:6" ht="12.75">
      <c r="B47">
        <f>IF(Hoehe,Dati!C47,"")</f>
      </c>
      <c r="C47">
        <f>IF(Hoehe,'Dati profilo'!C46+Dati!D46,"")</f>
      </c>
      <c r="D47">
        <f t="shared" si="0"/>
      </c>
      <c r="E47">
        <f t="shared" si="1"/>
      </c>
      <c r="F47">
        <f t="shared" si="2"/>
      </c>
    </row>
    <row r="48" spans="2:6" ht="12.75">
      <c r="B48">
        <f>IF(Hoehe,Dati!C48,"")</f>
      </c>
      <c r="C48">
        <f>IF(Hoehe,'Dati profilo'!C47+Dati!D47,"")</f>
      </c>
      <c r="D48">
        <f t="shared" si="0"/>
      </c>
      <c r="E48">
        <f t="shared" si="1"/>
      </c>
      <c r="F48">
        <f t="shared" si="2"/>
      </c>
    </row>
    <row r="49" spans="2:6" ht="12.75">
      <c r="B49">
        <f>IF(Hoehe,Dati!C49,"")</f>
      </c>
      <c r="C49">
        <f>IF(Hoehe,'Dati profilo'!C48+Dati!D48,"")</f>
      </c>
      <c r="D49">
        <f t="shared" si="0"/>
      </c>
      <c r="E49">
        <f t="shared" si="1"/>
      </c>
      <c r="F49">
        <f t="shared" si="2"/>
      </c>
    </row>
    <row r="50" spans="2:6" ht="12.75">
      <c r="B50">
        <f>IF(Hoehe,Dati!C50,"")</f>
      </c>
      <c r="C50">
        <f>IF(Hoehe,'Dati profilo'!C49+Dati!D49,"")</f>
      </c>
      <c r="D50">
        <f t="shared" si="0"/>
      </c>
      <c r="E50">
        <f t="shared" si="1"/>
      </c>
      <c r="F50">
        <f t="shared" si="2"/>
      </c>
    </row>
    <row r="51" spans="2:6" ht="12.75">
      <c r="B51">
        <f>IF(Hoehe,Dati!C51,"")</f>
      </c>
      <c r="C51">
        <f>IF(Hoehe,'Dati profilo'!C50+Dati!D50,"")</f>
      </c>
      <c r="D51">
        <f t="shared" si="0"/>
      </c>
      <c r="E51">
        <f t="shared" si="1"/>
      </c>
      <c r="F51">
        <f t="shared" si="2"/>
      </c>
    </row>
    <row r="52" spans="2:6" ht="12.75">
      <c r="B52">
        <f>IF(Hoehe,Dati!C52,"")</f>
      </c>
      <c r="C52">
        <f>IF(Hoehe,'Dati profilo'!C51+Dati!D51,"")</f>
      </c>
      <c r="D52">
        <f t="shared" si="0"/>
      </c>
      <c r="E52">
        <f t="shared" si="1"/>
      </c>
      <c r="F52">
        <f t="shared" si="2"/>
      </c>
    </row>
    <row r="53" spans="2:6" ht="12.75">
      <c r="B53">
        <f>IF(Hoehe,Dati!C53,"")</f>
      </c>
      <c r="C53">
        <f>IF(Hoehe,'Dati profilo'!C52+Dati!D52,"")</f>
      </c>
      <c r="D53">
        <f t="shared" si="0"/>
      </c>
      <c r="E53">
        <f t="shared" si="1"/>
      </c>
      <c r="F53">
        <f t="shared" si="2"/>
      </c>
    </row>
    <row r="54" spans="2:6" ht="12.75">
      <c r="B54">
        <f>IF(Hoehe,Dati!C54,"")</f>
      </c>
      <c r="C54">
        <f>IF(Hoehe,'Dati profilo'!C53+Dati!D53,"")</f>
      </c>
      <c r="D54">
        <f t="shared" si="0"/>
      </c>
      <c r="E54">
        <f t="shared" si="1"/>
      </c>
      <c r="F54">
        <f t="shared" si="2"/>
      </c>
    </row>
    <row r="55" spans="2:6" ht="12.75">
      <c r="B55">
        <f>IF(Hoehe,Dati!C55,"")</f>
      </c>
      <c r="C55">
        <f>IF(Hoehe,'Dati profilo'!C54+Dati!D54,"")</f>
      </c>
      <c r="D55">
        <f t="shared" si="0"/>
      </c>
      <c r="E55">
        <f t="shared" si="1"/>
      </c>
      <c r="F55">
        <f t="shared" si="2"/>
      </c>
    </row>
    <row r="56" spans="2:6" ht="12.75">
      <c r="B56">
        <f>IF(Hoehe,Dati!C56,"")</f>
      </c>
      <c r="C56">
        <f>IF(Hoehe,'Dati profilo'!C55+Dati!D55,"")</f>
      </c>
      <c r="D56">
        <f t="shared" si="0"/>
      </c>
      <c r="E56">
        <f t="shared" si="1"/>
      </c>
      <c r="F56">
        <f t="shared" si="2"/>
      </c>
    </row>
    <row r="57" spans="2:6" ht="12.75">
      <c r="B57">
        <f>IF(Hoehe,Dati!C57,"")</f>
      </c>
      <c r="C57">
        <f>IF(Hoehe,'Dati profilo'!C56+Dati!D56,"")</f>
      </c>
      <c r="D57">
        <f t="shared" si="0"/>
      </c>
      <c r="E57">
        <f t="shared" si="1"/>
      </c>
      <c r="F57">
        <f t="shared" si="2"/>
      </c>
    </row>
    <row r="58" spans="2:6" ht="12.75">
      <c r="B58">
        <f>IF(Hoehe,Dati!C58,"")</f>
      </c>
      <c r="C58">
        <f>IF(Hoehe,'Dati profilo'!C57+Dati!D57,"")</f>
      </c>
      <c r="D58">
        <f t="shared" si="0"/>
      </c>
      <c r="E58">
        <f t="shared" si="1"/>
      </c>
      <c r="F58">
        <f t="shared" si="2"/>
      </c>
    </row>
    <row r="59" spans="2:6" ht="12.75">
      <c r="B59">
        <f>IF(Hoehe,Dati!C59,"")</f>
      </c>
      <c r="C59">
        <f>IF(Hoehe,'Dati profilo'!C58+Dati!D58,"")</f>
      </c>
      <c r="D59">
        <f t="shared" si="0"/>
      </c>
      <c r="E59">
        <f t="shared" si="1"/>
      </c>
      <c r="F59">
        <f t="shared" si="2"/>
      </c>
    </row>
    <row r="60" spans="2:6" ht="12.75">
      <c r="B60">
        <f>IF(Hoehe,Dati!C60,"")</f>
      </c>
      <c r="C60">
        <f>IF(Hoehe,'Dati profilo'!C59+Dati!D59,"")</f>
      </c>
      <c r="D60">
        <f t="shared" si="0"/>
      </c>
      <c r="E60">
        <f t="shared" si="1"/>
      </c>
      <c r="F60">
        <f t="shared" si="2"/>
      </c>
    </row>
    <row r="61" spans="2:6" ht="12.75">
      <c r="B61">
        <f>IF(Hoehe,Dati!C61,"")</f>
      </c>
      <c r="C61">
        <f>IF(Hoehe,'Dati profilo'!C60+Dati!D60,"")</f>
      </c>
      <c r="D61">
        <f t="shared" si="0"/>
      </c>
      <c r="E61">
        <f t="shared" si="1"/>
      </c>
      <c r="F61">
        <f t="shared" si="2"/>
      </c>
    </row>
    <row r="62" spans="2:6" ht="12.75">
      <c r="B62">
        <f>IF(Hoehe,Dati!C62,"")</f>
      </c>
      <c r="C62">
        <f>IF(Hoehe,'Dati profilo'!C61+Dati!D61,"")</f>
      </c>
      <c r="D62">
        <f t="shared" si="0"/>
      </c>
      <c r="E62">
        <f t="shared" si="1"/>
      </c>
      <c r="F62">
        <f t="shared" si="2"/>
      </c>
    </row>
    <row r="63" spans="2:6" ht="12.75">
      <c r="B63">
        <f>IF(Hoehe,Dati!C63,"")</f>
      </c>
      <c r="C63">
        <f>IF(Hoehe,'Dati profilo'!C62+Dati!D62,"")</f>
      </c>
      <c r="D63">
        <f t="shared" si="0"/>
      </c>
      <c r="E63">
        <f t="shared" si="1"/>
      </c>
      <c r="F63">
        <f t="shared" si="2"/>
      </c>
    </row>
    <row r="64" spans="2:6" ht="12.75">
      <c r="B64">
        <f>IF(Hoehe,Dati!C64,"")</f>
      </c>
      <c r="C64">
        <f>IF(Hoehe,'Dati profilo'!C63+Dati!D63,"")</f>
      </c>
      <c r="D64">
        <f t="shared" si="0"/>
      </c>
      <c r="E64">
        <f t="shared" si="1"/>
      </c>
      <c r="F64">
        <f t="shared" si="2"/>
      </c>
    </row>
    <row r="65" spans="2:6" ht="12.75">
      <c r="B65">
        <f>IF(Hoehe,Dati!C65,"")</f>
      </c>
      <c r="C65">
        <f>IF(Hoehe,'Dati profilo'!C64+Dati!D64,"")</f>
      </c>
      <c r="D65">
        <f t="shared" si="0"/>
      </c>
      <c r="E65">
        <f t="shared" si="1"/>
      </c>
      <c r="F65">
        <f t="shared" si="2"/>
      </c>
    </row>
    <row r="66" spans="2:6" ht="12.75">
      <c r="B66">
        <f>IF(Hoehe,Dati!C66,"")</f>
      </c>
      <c r="C66">
        <f>IF(Hoehe,'Dati profilo'!C65+Dati!D65,"")</f>
      </c>
      <c r="D66">
        <f t="shared" si="0"/>
      </c>
      <c r="E66">
        <f t="shared" si="1"/>
      </c>
      <c r="F66">
        <f t="shared" si="2"/>
      </c>
    </row>
    <row r="67" spans="2:6" ht="12.75">
      <c r="B67">
        <f>IF(Hoehe,Dati!C67,"")</f>
      </c>
      <c r="C67">
        <f>IF(Hoehe,'Dati profilo'!C66+Dati!D66,"")</f>
      </c>
      <c r="D67">
        <f t="shared" si="0"/>
      </c>
      <c r="E67">
        <f t="shared" si="1"/>
      </c>
      <c r="F67">
        <f t="shared" si="2"/>
      </c>
    </row>
    <row r="68" spans="2:6" ht="12.75">
      <c r="B68">
        <f>IF(Hoehe,Dati!C68,"")</f>
      </c>
      <c r="C68">
        <f>IF(Hoehe,'Dati profilo'!C67+Dati!D67,"")</f>
      </c>
      <c r="D68">
        <f t="shared" si="0"/>
      </c>
      <c r="E68">
        <f t="shared" si="1"/>
      </c>
      <c r="F68">
        <f t="shared" si="2"/>
      </c>
    </row>
    <row r="69" spans="2:6" ht="12.75">
      <c r="B69">
        <f>IF(Hoehe,Dati!C69,"")</f>
      </c>
      <c r="C69">
        <f>IF(Hoehe,'Dati profilo'!C68+Dati!D68,"")</f>
      </c>
      <c r="D69">
        <f t="shared" si="0"/>
      </c>
      <c r="E69">
        <f t="shared" si="1"/>
      </c>
      <c r="F69">
        <f t="shared" si="2"/>
      </c>
    </row>
    <row r="70" spans="2:6" ht="12.75">
      <c r="B70">
        <f>IF(Hoehe,Dati!C70,"")</f>
      </c>
      <c r="C70">
        <f>IF(Hoehe,'Dati profilo'!C69+Dati!D69,"")</f>
      </c>
      <c r="D70">
        <f t="shared" si="0"/>
      </c>
      <c r="E70">
        <f t="shared" si="1"/>
      </c>
      <c r="F70">
        <f t="shared" si="2"/>
      </c>
    </row>
    <row r="71" spans="2:6" ht="12.75">
      <c r="B71">
        <f>IF(Hoehe,Dati!C71,"")</f>
      </c>
      <c r="C71">
        <f>IF(Hoehe,'Dati profilo'!C70+Dati!D70,"")</f>
      </c>
      <c r="D71">
        <f t="shared" si="0"/>
      </c>
      <c r="E71">
        <f t="shared" si="1"/>
      </c>
      <c r="F71">
        <f t="shared" si="2"/>
      </c>
    </row>
    <row r="72" spans="2:6" ht="12.75">
      <c r="B72">
        <f>IF(Hoehe,Dati!C72,"")</f>
      </c>
      <c r="C72">
        <f>IF(Hoehe,'Dati profilo'!C71+Dati!D71,"")</f>
      </c>
      <c r="D72">
        <f t="shared" si="0"/>
      </c>
      <c r="E72">
        <f t="shared" si="1"/>
      </c>
      <c r="F72">
        <f t="shared" si="2"/>
      </c>
    </row>
    <row r="73" spans="2:6" ht="12.75">
      <c r="B73">
        <f>IF(Hoehe,Dati!C73,"")</f>
      </c>
      <c r="C73">
        <f>IF(Hoehe,'Dati profilo'!C72+Dati!D72,"")</f>
      </c>
      <c r="D73">
        <f t="shared" si="0"/>
      </c>
      <c r="E73">
        <f t="shared" si="1"/>
      </c>
      <c r="F73">
        <f t="shared" si="2"/>
      </c>
    </row>
    <row r="74" spans="2:6" ht="12.75">
      <c r="B74">
        <f>IF(Hoehe,Dati!C74,"")</f>
      </c>
      <c r="C74">
        <f>IF(Hoehe,'Dati profilo'!C73+Dati!D73,"")</f>
      </c>
      <c r="D74">
        <f t="shared" si="0"/>
      </c>
      <c r="E74">
        <f t="shared" si="1"/>
      </c>
      <c r="F74">
        <f t="shared" si="2"/>
      </c>
    </row>
    <row r="75" spans="2:6" ht="12.75">
      <c r="B75">
        <f>IF(Hoehe,Dati!C75,"")</f>
      </c>
      <c r="C75">
        <f>IF(Hoehe,'Dati profilo'!C74+Dati!D74,"")</f>
      </c>
      <c r="D75">
        <f aca="true" t="shared" si="3" ref="D75:D138">IF(Hoehe,Flurname,"")</f>
      </c>
      <c r="E75">
        <f aca="true" t="shared" si="4" ref="E75:E138">IF((Hoehendifferenz)&lt;0,Hoehendifferenz,"")</f>
      </c>
      <c r="F75">
        <f aca="true" t="shared" si="5" ref="F75:F138">IF((Hoehendifferenz)&gt;0,Hoehendifferenz,"")</f>
      </c>
    </row>
    <row r="76" spans="2:6" ht="12.75">
      <c r="B76">
        <f>IF(Hoehe,Dati!C76,"")</f>
      </c>
      <c r="C76">
        <f>IF(Hoehe,'Dati profilo'!C75+Dati!D75,"")</f>
      </c>
      <c r="D76">
        <f t="shared" si="3"/>
      </c>
      <c r="E76">
        <f t="shared" si="4"/>
      </c>
      <c r="F76">
        <f t="shared" si="5"/>
      </c>
    </row>
    <row r="77" spans="2:6" ht="12.75">
      <c r="B77">
        <f>IF(Hoehe,Dati!C77,"")</f>
      </c>
      <c r="C77">
        <f>IF(Hoehe,'Dati profilo'!C76+Dati!D76,"")</f>
      </c>
      <c r="D77">
        <f t="shared" si="3"/>
      </c>
      <c r="E77">
        <f t="shared" si="4"/>
      </c>
      <c r="F77">
        <f t="shared" si="5"/>
      </c>
    </row>
    <row r="78" spans="2:6" ht="12.75">
      <c r="B78">
        <f>IF(Hoehe,Dati!C78,"")</f>
      </c>
      <c r="C78">
        <f>IF(Hoehe,'Dati profilo'!C77+Dati!D77,"")</f>
      </c>
      <c r="D78">
        <f t="shared" si="3"/>
      </c>
      <c r="E78">
        <f t="shared" si="4"/>
      </c>
      <c r="F78">
        <f t="shared" si="5"/>
      </c>
    </row>
    <row r="79" spans="2:6" ht="12.75">
      <c r="B79">
        <f>IF(Hoehe,Dati!C79,"")</f>
      </c>
      <c r="C79">
        <f>IF(Hoehe,'Dati profilo'!C78+Dati!D78,"")</f>
      </c>
      <c r="D79">
        <f t="shared" si="3"/>
      </c>
      <c r="E79">
        <f t="shared" si="4"/>
      </c>
      <c r="F79">
        <f t="shared" si="5"/>
      </c>
    </row>
    <row r="80" spans="2:6" ht="12.75">
      <c r="B80">
        <f>IF(Hoehe,Dati!C80,"")</f>
      </c>
      <c r="C80">
        <f>IF(Hoehe,'Dati profilo'!C79+Dati!D79,"")</f>
      </c>
      <c r="D80">
        <f t="shared" si="3"/>
      </c>
      <c r="E80">
        <f t="shared" si="4"/>
      </c>
      <c r="F80">
        <f t="shared" si="5"/>
      </c>
    </row>
    <row r="81" spans="2:6" ht="12.75">
      <c r="B81">
        <f>IF(Hoehe,Dati!C81,"")</f>
      </c>
      <c r="C81">
        <f>IF(Hoehe,'Dati profilo'!C80+Dati!D80,"")</f>
      </c>
      <c r="D81">
        <f t="shared" si="3"/>
      </c>
      <c r="E81">
        <f t="shared" si="4"/>
      </c>
      <c r="F81">
        <f t="shared" si="5"/>
      </c>
    </row>
    <row r="82" spans="2:6" ht="12.75">
      <c r="B82">
        <f>IF(Hoehe,Dati!C82,"")</f>
      </c>
      <c r="C82">
        <f>IF(Hoehe,'Dati profilo'!C81+Dati!D81,"")</f>
      </c>
      <c r="D82">
        <f t="shared" si="3"/>
      </c>
      <c r="E82">
        <f t="shared" si="4"/>
      </c>
      <c r="F82">
        <f t="shared" si="5"/>
      </c>
    </row>
    <row r="83" spans="2:6" ht="12.75">
      <c r="B83">
        <f>IF(Hoehe,Dati!C83,"")</f>
      </c>
      <c r="C83">
        <f>IF(Hoehe,'Dati profilo'!C82+Dati!D82,"")</f>
      </c>
      <c r="D83">
        <f t="shared" si="3"/>
      </c>
      <c r="E83">
        <f t="shared" si="4"/>
      </c>
      <c r="F83">
        <f t="shared" si="5"/>
      </c>
    </row>
    <row r="84" spans="2:6" ht="12.75">
      <c r="B84">
        <f>IF(Hoehe,Dati!C84,"")</f>
      </c>
      <c r="C84">
        <f>IF(Hoehe,'Dati profilo'!C83+Dati!D83,"")</f>
      </c>
      <c r="D84">
        <f t="shared" si="3"/>
      </c>
      <c r="E84">
        <f t="shared" si="4"/>
      </c>
      <c r="F84">
        <f t="shared" si="5"/>
      </c>
    </row>
    <row r="85" spans="2:6" ht="12.75">
      <c r="B85">
        <f>IF(Hoehe,Dati!C85,"")</f>
      </c>
      <c r="C85">
        <f>IF(Hoehe,'Dati profilo'!C84+Dati!D84,"")</f>
      </c>
      <c r="D85">
        <f t="shared" si="3"/>
      </c>
      <c r="E85">
        <f t="shared" si="4"/>
      </c>
      <c r="F85">
        <f t="shared" si="5"/>
      </c>
    </row>
    <row r="86" spans="2:6" ht="12.75">
      <c r="B86">
        <f>IF(Hoehe,Dati!C86,"")</f>
      </c>
      <c r="C86">
        <f>IF(Hoehe,'Dati profilo'!C85+Dati!D85,"")</f>
      </c>
      <c r="D86">
        <f t="shared" si="3"/>
      </c>
      <c r="E86">
        <f t="shared" si="4"/>
      </c>
      <c r="F86">
        <f t="shared" si="5"/>
      </c>
    </row>
    <row r="87" spans="2:6" ht="12.75">
      <c r="B87">
        <f>IF(Hoehe,Dati!C87,"")</f>
      </c>
      <c r="C87">
        <f>IF(Hoehe,'Dati profilo'!C86+Dati!D86,"")</f>
      </c>
      <c r="D87">
        <f t="shared" si="3"/>
      </c>
      <c r="E87">
        <f t="shared" si="4"/>
      </c>
      <c r="F87">
        <f t="shared" si="5"/>
      </c>
    </row>
    <row r="88" spans="2:6" ht="12.75">
      <c r="B88">
        <f>IF(Hoehe,Dati!C88,"")</f>
      </c>
      <c r="C88">
        <f>IF(Hoehe,'Dati profilo'!C87+Dati!D87,"")</f>
      </c>
      <c r="D88">
        <f t="shared" si="3"/>
      </c>
      <c r="E88">
        <f t="shared" si="4"/>
      </c>
      <c r="F88">
        <f t="shared" si="5"/>
      </c>
    </row>
    <row r="89" spans="2:6" ht="12.75">
      <c r="B89">
        <f>IF(Hoehe,Dati!C89,"")</f>
      </c>
      <c r="C89">
        <f>IF(Hoehe,'Dati profilo'!C88+Dati!D88,"")</f>
      </c>
      <c r="D89">
        <f t="shared" si="3"/>
      </c>
      <c r="E89">
        <f t="shared" si="4"/>
      </c>
      <c r="F89">
        <f t="shared" si="5"/>
      </c>
    </row>
    <row r="90" spans="2:6" ht="12.75">
      <c r="B90">
        <f>IF(Hoehe,Dati!C90,"")</f>
      </c>
      <c r="C90">
        <f>IF(Hoehe,'Dati profilo'!C89+Dati!D89,"")</f>
      </c>
      <c r="D90">
        <f t="shared" si="3"/>
      </c>
      <c r="E90">
        <f t="shared" si="4"/>
      </c>
      <c r="F90">
        <f t="shared" si="5"/>
      </c>
    </row>
    <row r="91" spans="2:6" ht="12.75">
      <c r="B91">
        <f>IF(Hoehe,Dati!C91,"")</f>
      </c>
      <c r="C91">
        <f>IF(Hoehe,'Dati profilo'!C90+Dati!D90,"")</f>
      </c>
      <c r="D91">
        <f t="shared" si="3"/>
      </c>
      <c r="E91">
        <f t="shared" si="4"/>
      </c>
      <c r="F91">
        <f t="shared" si="5"/>
      </c>
    </row>
    <row r="92" spans="2:6" ht="12.75">
      <c r="B92">
        <f>IF(Hoehe,Dati!C92,"")</f>
      </c>
      <c r="C92">
        <f>IF(Hoehe,'Dati profilo'!C91+Dati!D91,"")</f>
      </c>
      <c r="D92">
        <f t="shared" si="3"/>
      </c>
      <c r="E92">
        <f t="shared" si="4"/>
      </c>
      <c r="F92">
        <f t="shared" si="5"/>
      </c>
    </row>
    <row r="93" spans="2:6" ht="12.75">
      <c r="B93">
        <f>IF(Hoehe,Dati!C93,"")</f>
      </c>
      <c r="C93">
        <f>IF(Hoehe,'Dati profilo'!C92+Dati!D92,"")</f>
      </c>
      <c r="D93">
        <f t="shared" si="3"/>
      </c>
      <c r="E93">
        <f t="shared" si="4"/>
      </c>
      <c r="F93">
        <f t="shared" si="5"/>
      </c>
    </row>
    <row r="94" spans="2:6" ht="12.75">
      <c r="B94">
        <f>IF(Hoehe,Dati!C94,"")</f>
      </c>
      <c r="C94">
        <f>IF(Hoehe,'Dati profilo'!C93+Dati!D93,"")</f>
      </c>
      <c r="D94">
        <f t="shared" si="3"/>
      </c>
      <c r="E94">
        <f t="shared" si="4"/>
      </c>
      <c r="F94">
        <f t="shared" si="5"/>
      </c>
    </row>
    <row r="95" spans="2:6" ht="12.75">
      <c r="B95">
        <f>IF(Hoehe,Dati!C95,"")</f>
      </c>
      <c r="C95">
        <f>IF(Hoehe,'Dati profilo'!C94+Dati!D94,"")</f>
      </c>
      <c r="D95">
        <f t="shared" si="3"/>
      </c>
      <c r="E95">
        <f t="shared" si="4"/>
      </c>
      <c r="F95">
        <f t="shared" si="5"/>
      </c>
    </row>
    <row r="96" spans="2:6" ht="12.75">
      <c r="B96">
        <f>IF(Hoehe,Dati!C96,"")</f>
      </c>
      <c r="C96">
        <f>IF(Hoehe,'Dati profilo'!C95+Dati!D95,"")</f>
      </c>
      <c r="D96">
        <f t="shared" si="3"/>
      </c>
      <c r="E96">
        <f t="shared" si="4"/>
      </c>
      <c r="F96">
        <f t="shared" si="5"/>
      </c>
    </row>
    <row r="97" spans="2:6" ht="12.75">
      <c r="B97">
        <f>IF(Hoehe,Dati!C97,"")</f>
      </c>
      <c r="C97">
        <f>IF(Hoehe,'Dati profilo'!C96+Dati!D96,"")</f>
      </c>
      <c r="D97">
        <f t="shared" si="3"/>
      </c>
      <c r="E97">
        <f t="shared" si="4"/>
      </c>
      <c r="F97">
        <f t="shared" si="5"/>
      </c>
    </row>
    <row r="98" spans="2:6" ht="12.75">
      <c r="B98">
        <f>IF(Hoehe,Dati!C98,"")</f>
      </c>
      <c r="C98">
        <f>IF(Hoehe,'Dati profilo'!C97+Dati!D97,"")</f>
      </c>
      <c r="D98">
        <f t="shared" si="3"/>
      </c>
      <c r="E98">
        <f t="shared" si="4"/>
      </c>
      <c r="F98">
        <f t="shared" si="5"/>
      </c>
    </row>
    <row r="99" spans="2:6" ht="12.75">
      <c r="B99">
        <f>IF(Hoehe,Dati!C99,"")</f>
      </c>
      <c r="C99">
        <f>IF(Hoehe,'Dati profilo'!C98+Dati!D98,"")</f>
      </c>
      <c r="D99">
        <f t="shared" si="3"/>
      </c>
      <c r="E99">
        <f t="shared" si="4"/>
      </c>
      <c r="F99">
        <f t="shared" si="5"/>
      </c>
    </row>
    <row r="100" spans="2:6" ht="12.75">
      <c r="B100">
        <f>IF(Hoehe,Dati!C100,"")</f>
      </c>
      <c r="C100">
        <f>IF(Hoehe,'Dati profilo'!C99+Dati!D99,"")</f>
      </c>
      <c r="D100">
        <f t="shared" si="3"/>
      </c>
      <c r="E100">
        <f t="shared" si="4"/>
      </c>
      <c r="F100">
        <f t="shared" si="5"/>
      </c>
    </row>
    <row r="101" spans="2:6" ht="12.75">
      <c r="B101">
        <f>IF(Hoehe,Dati!C101,"")</f>
      </c>
      <c r="C101">
        <f>IF(Hoehe,'Dati profilo'!C100+Dati!D100,"")</f>
      </c>
      <c r="D101">
        <f t="shared" si="3"/>
      </c>
      <c r="E101">
        <f t="shared" si="4"/>
      </c>
      <c r="F101">
        <f t="shared" si="5"/>
      </c>
    </row>
    <row r="102" spans="2:6" ht="12.75">
      <c r="B102">
        <f>IF(Hoehe,Dati!C102,"")</f>
      </c>
      <c r="C102">
        <f>IF(Hoehe,'Dati profilo'!C101+Dati!D101,"")</f>
      </c>
      <c r="D102">
        <f t="shared" si="3"/>
      </c>
      <c r="E102">
        <f t="shared" si="4"/>
      </c>
      <c r="F102">
        <f t="shared" si="5"/>
      </c>
    </row>
    <row r="103" spans="2:6" ht="12.75">
      <c r="B103">
        <f>IF(Hoehe,Dati!C103,"")</f>
      </c>
      <c r="C103">
        <f>IF(Hoehe,'Dati profilo'!C102+Dati!D102,"")</f>
      </c>
      <c r="D103">
        <f t="shared" si="3"/>
      </c>
      <c r="E103">
        <f t="shared" si="4"/>
      </c>
      <c r="F103">
        <f t="shared" si="5"/>
      </c>
    </row>
    <row r="104" spans="2:6" ht="12.75">
      <c r="B104">
        <f>IF(Hoehe,Dati!C104,"")</f>
      </c>
      <c r="C104">
        <f>IF(Hoehe,'Dati profilo'!C103+Dati!D103,"")</f>
      </c>
      <c r="D104">
        <f t="shared" si="3"/>
      </c>
      <c r="E104">
        <f t="shared" si="4"/>
      </c>
      <c r="F104">
        <f t="shared" si="5"/>
      </c>
    </row>
    <row r="105" spans="2:6" ht="12.75">
      <c r="B105">
        <f>IF(Hoehe,Dati!C105,"")</f>
      </c>
      <c r="C105">
        <f>IF(Hoehe,'Dati profilo'!C104+Dati!D104,"")</f>
      </c>
      <c r="D105">
        <f t="shared" si="3"/>
      </c>
      <c r="E105">
        <f t="shared" si="4"/>
      </c>
      <c r="F105">
        <f t="shared" si="5"/>
      </c>
    </row>
    <row r="106" spans="2:6" ht="12.75">
      <c r="B106">
        <f>IF(Hoehe,Dati!C106,"")</f>
      </c>
      <c r="C106">
        <f>IF(Hoehe,'Dati profilo'!C105+Dati!D105,"")</f>
      </c>
      <c r="D106">
        <f t="shared" si="3"/>
      </c>
      <c r="E106">
        <f t="shared" si="4"/>
      </c>
      <c r="F106">
        <f t="shared" si="5"/>
      </c>
    </row>
    <row r="107" spans="2:6" ht="12.75">
      <c r="B107">
        <f>IF(Hoehe,Dati!C107,"")</f>
      </c>
      <c r="C107">
        <f>IF(Hoehe,'Dati profilo'!C106+Dati!D106,"")</f>
      </c>
      <c r="D107">
        <f t="shared" si="3"/>
      </c>
      <c r="E107">
        <f t="shared" si="4"/>
      </c>
      <c r="F107">
        <f t="shared" si="5"/>
      </c>
    </row>
    <row r="108" spans="2:6" ht="12.75">
      <c r="B108">
        <f>IF(Hoehe,Dati!C108,"")</f>
      </c>
      <c r="C108">
        <f>IF(Hoehe,'Dati profilo'!C107+Dati!D107,"")</f>
      </c>
      <c r="D108">
        <f t="shared" si="3"/>
      </c>
      <c r="E108">
        <f t="shared" si="4"/>
      </c>
      <c r="F108">
        <f t="shared" si="5"/>
      </c>
    </row>
    <row r="109" spans="2:6" ht="12.75">
      <c r="B109">
        <f>IF(Hoehe,Dati!C109,"")</f>
      </c>
      <c r="C109">
        <f>IF(Hoehe,'Dati profilo'!C108+Dati!D108,"")</f>
      </c>
      <c r="D109">
        <f t="shared" si="3"/>
      </c>
      <c r="E109">
        <f t="shared" si="4"/>
      </c>
      <c r="F109">
        <f t="shared" si="5"/>
      </c>
    </row>
    <row r="110" spans="2:6" ht="12.75">
      <c r="B110">
        <f>IF(Hoehe,Dati!C110,"")</f>
      </c>
      <c r="C110">
        <f>IF(Hoehe,'Dati profilo'!C109+Dati!D109,"")</f>
      </c>
      <c r="D110">
        <f t="shared" si="3"/>
      </c>
      <c r="E110">
        <f t="shared" si="4"/>
      </c>
      <c r="F110">
        <f t="shared" si="5"/>
      </c>
    </row>
    <row r="111" spans="2:6" ht="12.75">
      <c r="B111">
        <f>IF(Hoehe,Dati!C111,"")</f>
      </c>
      <c r="C111">
        <f>IF(Hoehe,'Dati profilo'!C110+Dati!D110,"")</f>
      </c>
      <c r="D111">
        <f t="shared" si="3"/>
      </c>
      <c r="E111">
        <f t="shared" si="4"/>
      </c>
      <c r="F111">
        <f t="shared" si="5"/>
      </c>
    </row>
    <row r="112" spans="2:6" ht="12.75">
      <c r="B112">
        <f>IF(Hoehe,Dati!C112,"")</f>
      </c>
      <c r="C112">
        <f>IF(Hoehe,'Dati profilo'!C111+Dati!D111,"")</f>
      </c>
      <c r="D112">
        <f t="shared" si="3"/>
      </c>
      <c r="E112">
        <f t="shared" si="4"/>
      </c>
      <c r="F112">
        <f t="shared" si="5"/>
      </c>
    </row>
    <row r="113" spans="2:6" ht="12.75">
      <c r="B113">
        <f>IF(Hoehe,Dati!C113,"")</f>
      </c>
      <c r="C113">
        <f>IF(Hoehe,'Dati profilo'!C112+Dati!D112,"")</f>
      </c>
      <c r="D113">
        <f t="shared" si="3"/>
      </c>
      <c r="E113">
        <f t="shared" si="4"/>
      </c>
      <c r="F113">
        <f t="shared" si="5"/>
      </c>
    </row>
    <row r="114" spans="2:6" ht="12.75">
      <c r="B114">
        <f>IF(Hoehe,Dati!C114,"")</f>
      </c>
      <c r="C114">
        <f>IF(Hoehe,'Dati profilo'!C113+Dati!D113,"")</f>
      </c>
      <c r="D114">
        <f t="shared" si="3"/>
      </c>
      <c r="E114">
        <f t="shared" si="4"/>
      </c>
      <c r="F114">
        <f t="shared" si="5"/>
      </c>
    </row>
    <row r="115" spans="2:6" ht="12.75">
      <c r="B115">
        <f>IF(Hoehe,Dati!C115,"")</f>
      </c>
      <c r="C115">
        <f>IF(Hoehe,'Dati profilo'!C114+Dati!D114,"")</f>
      </c>
      <c r="D115">
        <f t="shared" si="3"/>
      </c>
      <c r="E115">
        <f t="shared" si="4"/>
      </c>
      <c r="F115">
        <f t="shared" si="5"/>
      </c>
    </row>
    <row r="116" spans="2:6" ht="12.75">
      <c r="B116">
        <f>IF(Hoehe,Dati!C116,"")</f>
      </c>
      <c r="C116">
        <f>IF(Hoehe,'Dati profilo'!C115+Dati!D115,"")</f>
      </c>
      <c r="D116">
        <f t="shared" si="3"/>
      </c>
      <c r="E116">
        <f t="shared" si="4"/>
      </c>
      <c r="F116">
        <f t="shared" si="5"/>
      </c>
    </row>
    <row r="117" spans="2:6" ht="12.75">
      <c r="B117">
        <f>IF(Hoehe,Dati!C117,"")</f>
      </c>
      <c r="C117">
        <f>IF(Hoehe,'Dati profilo'!C116+Dati!D116,"")</f>
      </c>
      <c r="D117">
        <f t="shared" si="3"/>
      </c>
      <c r="E117">
        <f t="shared" si="4"/>
      </c>
      <c r="F117">
        <f t="shared" si="5"/>
      </c>
    </row>
    <row r="118" spans="2:6" ht="12.75">
      <c r="B118">
        <f>IF(Hoehe,Dati!C118,"")</f>
      </c>
      <c r="C118">
        <f>IF(Hoehe,'Dati profilo'!C117+Dati!D117,"")</f>
      </c>
      <c r="D118">
        <f t="shared" si="3"/>
      </c>
      <c r="E118">
        <f t="shared" si="4"/>
      </c>
      <c r="F118">
        <f t="shared" si="5"/>
      </c>
    </row>
    <row r="119" spans="2:6" ht="12.75">
      <c r="B119">
        <f>IF(Hoehe,Dati!C119,"")</f>
      </c>
      <c r="C119">
        <f>IF(Hoehe,'Dati profilo'!C118+Dati!D118,"")</f>
      </c>
      <c r="D119">
        <f t="shared" si="3"/>
      </c>
      <c r="E119">
        <f t="shared" si="4"/>
      </c>
      <c r="F119">
        <f t="shared" si="5"/>
      </c>
    </row>
    <row r="120" spans="2:6" ht="12.75">
      <c r="B120">
        <f>IF(Hoehe,Dati!C120,"")</f>
      </c>
      <c r="C120">
        <f>IF(Hoehe,'Dati profilo'!C119+Dati!D119,"")</f>
      </c>
      <c r="D120">
        <f t="shared" si="3"/>
      </c>
      <c r="E120">
        <f t="shared" si="4"/>
      </c>
      <c r="F120">
        <f t="shared" si="5"/>
      </c>
    </row>
    <row r="121" spans="2:6" ht="12.75">
      <c r="B121">
        <f>IF(Hoehe,Dati!C121,"")</f>
      </c>
      <c r="C121">
        <f>IF(Hoehe,'Dati profilo'!C120+Dati!D120,"")</f>
      </c>
      <c r="D121">
        <f t="shared" si="3"/>
      </c>
      <c r="E121">
        <f t="shared" si="4"/>
      </c>
      <c r="F121">
        <f t="shared" si="5"/>
      </c>
    </row>
    <row r="122" spans="2:6" ht="12.75">
      <c r="B122">
        <f>IF(Hoehe,Dati!C122,"")</f>
      </c>
      <c r="C122">
        <f>IF(Hoehe,'Dati profilo'!C121+Dati!D121,"")</f>
      </c>
      <c r="D122">
        <f t="shared" si="3"/>
      </c>
      <c r="E122">
        <f t="shared" si="4"/>
      </c>
      <c r="F122">
        <f t="shared" si="5"/>
      </c>
    </row>
    <row r="123" spans="2:6" ht="12.75">
      <c r="B123">
        <f>IF(Hoehe,Dati!C123,"")</f>
      </c>
      <c r="C123">
        <f>IF(Hoehe,'Dati profilo'!C122+Dati!D122,"")</f>
      </c>
      <c r="D123">
        <f t="shared" si="3"/>
      </c>
      <c r="E123">
        <f t="shared" si="4"/>
      </c>
      <c r="F123">
        <f t="shared" si="5"/>
      </c>
    </row>
    <row r="124" spans="2:6" ht="12.75">
      <c r="B124">
        <f>IF(Hoehe,Dati!C124,"")</f>
      </c>
      <c r="C124">
        <f>IF(Hoehe,'Dati profilo'!C123+Dati!D123,"")</f>
      </c>
      <c r="D124">
        <f t="shared" si="3"/>
      </c>
      <c r="E124">
        <f t="shared" si="4"/>
      </c>
      <c r="F124">
        <f t="shared" si="5"/>
      </c>
    </row>
    <row r="125" spans="2:6" ht="12.75">
      <c r="B125">
        <f>IF(Hoehe,Dati!C125,"")</f>
      </c>
      <c r="C125">
        <f>IF(Hoehe,'Dati profilo'!C124+Dati!D124,"")</f>
      </c>
      <c r="D125">
        <f t="shared" si="3"/>
      </c>
      <c r="E125">
        <f t="shared" si="4"/>
      </c>
      <c r="F125">
        <f t="shared" si="5"/>
      </c>
    </row>
    <row r="126" spans="2:6" ht="12.75">
      <c r="B126">
        <f>IF(Hoehe,Dati!C126,"")</f>
      </c>
      <c r="C126">
        <f>IF(Hoehe,'Dati profilo'!C125+Dati!D125,"")</f>
      </c>
      <c r="D126">
        <f t="shared" si="3"/>
      </c>
      <c r="E126">
        <f t="shared" si="4"/>
      </c>
      <c r="F126">
        <f t="shared" si="5"/>
      </c>
    </row>
    <row r="127" spans="2:6" ht="12.75">
      <c r="B127">
        <f>IF(Hoehe,Dati!C127,"")</f>
      </c>
      <c r="C127">
        <f>IF(Hoehe,'Dati profilo'!C126+Dati!D126,"")</f>
      </c>
      <c r="D127">
        <f t="shared" si="3"/>
      </c>
      <c r="E127">
        <f t="shared" si="4"/>
      </c>
      <c r="F127">
        <f t="shared" si="5"/>
      </c>
    </row>
    <row r="128" spans="2:6" ht="12.75">
      <c r="B128">
        <f>IF(Hoehe,Dati!C128,"")</f>
      </c>
      <c r="C128">
        <f>IF(Hoehe,'Dati profilo'!C127+Dati!D127,"")</f>
      </c>
      <c r="D128">
        <f t="shared" si="3"/>
      </c>
      <c r="E128">
        <f t="shared" si="4"/>
      </c>
      <c r="F128">
        <f t="shared" si="5"/>
      </c>
    </row>
    <row r="129" spans="2:6" ht="12.75">
      <c r="B129">
        <f>IF(Hoehe,Dati!C129,"")</f>
      </c>
      <c r="C129">
        <f>IF(Hoehe,'Dati profilo'!C128+Dati!D128,"")</f>
      </c>
      <c r="D129">
        <f t="shared" si="3"/>
      </c>
      <c r="E129">
        <f t="shared" si="4"/>
      </c>
      <c r="F129">
        <f t="shared" si="5"/>
      </c>
    </row>
    <row r="130" spans="2:6" ht="12.75">
      <c r="B130">
        <f>IF(Hoehe,Dati!C130,"")</f>
      </c>
      <c r="C130">
        <f>IF(Hoehe,'Dati profilo'!C129+Dati!D129,"")</f>
      </c>
      <c r="D130">
        <f t="shared" si="3"/>
      </c>
      <c r="E130">
        <f t="shared" si="4"/>
      </c>
      <c r="F130">
        <f t="shared" si="5"/>
      </c>
    </row>
    <row r="131" spans="2:6" ht="12.75">
      <c r="B131">
        <f>IF(Hoehe,Dati!C131,"")</f>
      </c>
      <c r="C131">
        <f>IF(Hoehe,'Dati profilo'!C130+Dati!D130,"")</f>
      </c>
      <c r="D131">
        <f t="shared" si="3"/>
      </c>
      <c r="E131">
        <f t="shared" si="4"/>
      </c>
      <c r="F131">
        <f t="shared" si="5"/>
      </c>
    </row>
    <row r="132" spans="2:6" ht="12.75">
      <c r="B132">
        <f>IF(Hoehe,Dati!C132,"")</f>
      </c>
      <c r="C132">
        <f>IF(Hoehe,'Dati profilo'!C131+Dati!D131,"")</f>
      </c>
      <c r="D132">
        <f t="shared" si="3"/>
      </c>
      <c r="E132">
        <f t="shared" si="4"/>
      </c>
      <c r="F132">
        <f t="shared" si="5"/>
      </c>
    </row>
    <row r="133" spans="2:6" ht="12.75">
      <c r="B133">
        <f>IF(Hoehe,Dati!C133,"")</f>
      </c>
      <c r="C133">
        <f>IF(Hoehe,'Dati profilo'!C132+Dati!D132,"")</f>
      </c>
      <c r="D133">
        <f t="shared" si="3"/>
      </c>
      <c r="E133">
        <f t="shared" si="4"/>
      </c>
      <c r="F133">
        <f t="shared" si="5"/>
      </c>
    </row>
    <row r="134" spans="2:6" ht="12.75">
      <c r="B134">
        <f>IF(Hoehe,Dati!C134,"")</f>
      </c>
      <c r="C134">
        <f>IF(Hoehe,'Dati profilo'!C133+Dati!D133,"")</f>
      </c>
      <c r="D134">
        <f t="shared" si="3"/>
      </c>
      <c r="E134">
        <f t="shared" si="4"/>
      </c>
      <c r="F134">
        <f t="shared" si="5"/>
      </c>
    </row>
    <row r="135" spans="2:6" ht="12.75">
      <c r="B135">
        <f>IF(Hoehe,Dati!C135,"")</f>
      </c>
      <c r="C135">
        <f>IF(Hoehe,'Dati profilo'!C134+Dati!D134,"")</f>
      </c>
      <c r="D135">
        <f t="shared" si="3"/>
      </c>
      <c r="E135">
        <f t="shared" si="4"/>
      </c>
      <c r="F135">
        <f t="shared" si="5"/>
      </c>
    </row>
    <row r="136" spans="2:6" ht="12.75">
      <c r="B136">
        <f>IF(Hoehe,Dati!C136,"")</f>
      </c>
      <c r="C136">
        <f>IF(Hoehe,'Dati profilo'!C135+Dati!D135,"")</f>
      </c>
      <c r="D136">
        <f t="shared" si="3"/>
      </c>
      <c r="E136">
        <f t="shared" si="4"/>
      </c>
      <c r="F136">
        <f t="shared" si="5"/>
      </c>
    </row>
    <row r="137" spans="2:6" ht="12.75">
      <c r="B137">
        <f>IF(Hoehe,Dati!C137,"")</f>
      </c>
      <c r="C137">
        <f>IF(Hoehe,'Dati profilo'!C136+Dati!D136,"")</f>
      </c>
      <c r="D137">
        <f t="shared" si="3"/>
      </c>
      <c r="E137">
        <f t="shared" si="4"/>
      </c>
      <c r="F137">
        <f t="shared" si="5"/>
      </c>
    </row>
    <row r="138" spans="2:6" ht="12.75">
      <c r="B138">
        <f>IF(Hoehe,Dati!C138,"")</f>
      </c>
      <c r="C138">
        <f>IF(Hoehe,'Dati profilo'!C137+Dati!D137,"")</f>
      </c>
      <c r="D138">
        <f t="shared" si="3"/>
      </c>
      <c r="E138">
        <f t="shared" si="4"/>
      </c>
      <c r="F138">
        <f t="shared" si="5"/>
      </c>
    </row>
    <row r="139" spans="2:6" ht="12.75">
      <c r="B139">
        <f>IF(Hoehe,Dati!C139,"")</f>
      </c>
      <c r="C139">
        <f>IF(Hoehe,'Dati profilo'!C138+Dati!D138,"")</f>
      </c>
      <c r="D139">
        <f aca="true" t="shared" si="6" ref="D139:D200">IF(Hoehe,Flurname,"")</f>
      </c>
      <c r="E139">
        <f aca="true" t="shared" si="7" ref="E139:E200">IF((Hoehendifferenz)&lt;0,Hoehendifferenz,"")</f>
      </c>
      <c r="F139">
        <f aca="true" t="shared" si="8" ref="F139:F200">IF((Hoehendifferenz)&gt;0,Hoehendifferenz,"")</f>
      </c>
    </row>
    <row r="140" spans="2:6" ht="12.75">
      <c r="B140">
        <f>IF(Hoehe,Dati!C140,"")</f>
      </c>
      <c r="C140">
        <f>IF(Hoehe,'Dati profilo'!C139+Dati!D139,"")</f>
      </c>
      <c r="D140">
        <f t="shared" si="6"/>
      </c>
      <c r="E140">
        <f t="shared" si="7"/>
      </c>
      <c r="F140">
        <f t="shared" si="8"/>
      </c>
    </row>
    <row r="141" spans="2:6" ht="12.75">
      <c r="B141">
        <f>IF(Hoehe,Dati!C141,"")</f>
      </c>
      <c r="C141">
        <f>IF(Hoehe,'Dati profilo'!C140+Dati!D140,"")</f>
      </c>
      <c r="D141">
        <f t="shared" si="6"/>
      </c>
      <c r="E141">
        <f t="shared" si="7"/>
      </c>
      <c r="F141">
        <f t="shared" si="8"/>
      </c>
    </row>
    <row r="142" spans="2:6" ht="12.75">
      <c r="B142">
        <f>IF(Hoehe,Dati!C142,"")</f>
      </c>
      <c r="C142">
        <f>IF(Hoehe,'Dati profilo'!C141+Dati!D141,"")</f>
      </c>
      <c r="D142">
        <f t="shared" si="6"/>
      </c>
      <c r="E142">
        <f t="shared" si="7"/>
      </c>
      <c r="F142">
        <f t="shared" si="8"/>
      </c>
    </row>
    <row r="143" spans="2:6" ht="12.75">
      <c r="B143">
        <f>IF(Hoehe,Dati!C143,"")</f>
      </c>
      <c r="C143">
        <f>IF(Hoehe,'Dati profilo'!C142+Dati!D142,"")</f>
      </c>
      <c r="D143">
        <f t="shared" si="6"/>
      </c>
      <c r="E143">
        <f t="shared" si="7"/>
      </c>
      <c r="F143">
        <f t="shared" si="8"/>
      </c>
    </row>
    <row r="144" spans="2:6" ht="12.75">
      <c r="B144">
        <f>IF(Hoehe,Dati!C144,"")</f>
      </c>
      <c r="C144">
        <f>IF(Hoehe,'Dati profilo'!C143+Dati!D143,"")</f>
      </c>
      <c r="D144">
        <f t="shared" si="6"/>
      </c>
      <c r="E144">
        <f t="shared" si="7"/>
      </c>
      <c r="F144">
        <f t="shared" si="8"/>
      </c>
    </row>
    <row r="145" spans="2:6" ht="12.75">
      <c r="B145">
        <f>IF(Hoehe,Dati!C145,"")</f>
      </c>
      <c r="C145">
        <f>IF(Hoehe,'Dati profilo'!C144+Dati!D144,"")</f>
      </c>
      <c r="D145">
        <f t="shared" si="6"/>
      </c>
      <c r="E145">
        <f t="shared" si="7"/>
      </c>
      <c r="F145">
        <f t="shared" si="8"/>
      </c>
    </row>
    <row r="146" spans="2:6" ht="12.75">
      <c r="B146">
        <f>IF(Hoehe,Dati!C146,"")</f>
      </c>
      <c r="C146">
        <f>IF(Hoehe,'Dati profilo'!C145+Dati!D145,"")</f>
      </c>
      <c r="D146">
        <f t="shared" si="6"/>
      </c>
      <c r="E146">
        <f t="shared" si="7"/>
      </c>
      <c r="F146">
        <f t="shared" si="8"/>
      </c>
    </row>
    <row r="147" spans="2:6" ht="12.75">
      <c r="B147">
        <f>IF(Hoehe,Dati!C147,"")</f>
      </c>
      <c r="C147">
        <f>IF(Hoehe,'Dati profilo'!C146+Dati!D146,"")</f>
      </c>
      <c r="D147">
        <f t="shared" si="6"/>
      </c>
      <c r="E147">
        <f t="shared" si="7"/>
      </c>
      <c r="F147">
        <f t="shared" si="8"/>
      </c>
    </row>
    <row r="148" spans="2:6" ht="12.75">
      <c r="B148">
        <f>IF(Hoehe,Dati!C148,"")</f>
      </c>
      <c r="C148">
        <f>IF(Hoehe,'Dati profilo'!C147+Dati!D147,"")</f>
      </c>
      <c r="D148">
        <f t="shared" si="6"/>
      </c>
      <c r="E148">
        <f t="shared" si="7"/>
      </c>
      <c r="F148">
        <f t="shared" si="8"/>
      </c>
    </row>
    <row r="149" spans="2:6" ht="12.75">
      <c r="B149">
        <f>IF(Hoehe,Dati!C149,"")</f>
      </c>
      <c r="C149">
        <f>IF(Hoehe,'Dati profilo'!C148+Dati!D148,"")</f>
      </c>
      <c r="D149">
        <f t="shared" si="6"/>
      </c>
      <c r="E149">
        <f t="shared" si="7"/>
      </c>
      <c r="F149">
        <f t="shared" si="8"/>
      </c>
    </row>
    <row r="150" spans="2:6" ht="12.75">
      <c r="B150">
        <f>IF(Hoehe,Dati!C150,"")</f>
      </c>
      <c r="C150">
        <f>IF(Hoehe,'Dati profilo'!C149+Dati!D149,"")</f>
      </c>
      <c r="D150">
        <f t="shared" si="6"/>
      </c>
      <c r="E150">
        <f t="shared" si="7"/>
      </c>
      <c r="F150">
        <f t="shared" si="8"/>
      </c>
    </row>
    <row r="151" spans="2:6" ht="12.75">
      <c r="B151">
        <f>IF(Hoehe,Dati!C151,"")</f>
      </c>
      <c r="C151">
        <f>IF(Hoehe,'Dati profilo'!C150+Dati!D150,"")</f>
      </c>
      <c r="D151">
        <f t="shared" si="6"/>
      </c>
      <c r="E151">
        <f t="shared" si="7"/>
      </c>
      <c r="F151">
        <f t="shared" si="8"/>
      </c>
    </row>
    <row r="152" spans="2:6" ht="12.75">
      <c r="B152">
        <f>IF(Hoehe,Dati!C152,"")</f>
      </c>
      <c r="C152">
        <f>IF(Hoehe,'Dati profilo'!C151+Dati!D151,"")</f>
      </c>
      <c r="D152">
        <f t="shared" si="6"/>
      </c>
      <c r="E152">
        <f t="shared" si="7"/>
      </c>
      <c r="F152">
        <f t="shared" si="8"/>
      </c>
    </row>
    <row r="153" spans="2:6" ht="12.75">
      <c r="B153">
        <f>IF(Hoehe,Dati!C153,"")</f>
      </c>
      <c r="C153">
        <f>IF(Hoehe,'Dati profilo'!C152+Dati!D152,"")</f>
      </c>
      <c r="D153">
        <f t="shared" si="6"/>
      </c>
      <c r="E153">
        <f t="shared" si="7"/>
      </c>
      <c r="F153">
        <f t="shared" si="8"/>
      </c>
    </row>
    <row r="154" spans="2:6" ht="12.75">
      <c r="B154">
        <f>IF(Hoehe,Dati!C154,"")</f>
      </c>
      <c r="C154">
        <f>IF(Hoehe,'Dati profilo'!C153+Dati!D153,"")</f>
      </c>
      <c r="D154">
        <f t="shared" si="6"/>
      </c>
      <c r="E154">
        <f t="shared" si="7"/>
      </c>
      <c r="F154">
        <f t="shared" si="8"/>
      </c>
    </row>
    <row r="155" spans="2:6" ht="12.75">
      <c r="B155">
        <f>IF(Hoehe,Dati!C155,"")</f>
      </c>
      <c r="C155">
        <f>IF(Hoehe,'Dati profilo'!C154+Dati!D154,"")</f>
      </c>
      <c r="D155">
        <f t="shared" si="6"/>
      </c>
      <c r="E155">
        <f t="shared" si="7"/>
      </c>
      <c r="F155">
        <f t="shared" si="8"/>
      </c>
    </row>
    <row r="156" spans="2:6" ht="12.75">
      <c r="B156">
        <f>IF(Hoehe,Dati!C156,"")</f>
      </c>
      <c r="C156">
        <f>IF(Hoehe,'Dati profilo'!C155+Dati!D155,"")</f>
      </c>
      <c r="D156">
        <f t="shared" si="6"/>
      </c>
      <c r="E156">
        <f t="shared" si="7"/>
      </c>
      <c r="F156">
        <f t="shared" si="8"/>
      </c>
    </row>
    <row r="157" spans="2:6" ht="12.75">
      <c r="B157">
        <f>IF(Hoehe,Dati!C157,"")</f>
      </c>
      <c r="C157">
        <f>IF(Hoehe,'Dati profilo'!C156+Dati!D156,"")</f>
      </c>
      <c r="D157">
        <f t="shared" si="6"/>
      </c>
      <c r="E157">
        <f t="shared" si="7"/>
      </c>
      <c r="F157">
        <f t="shared" si="8"/>
      </c>
    </row>
    <row r="158" spans="2:6" ht="12.75">
      <c r="B158">
        <f>IF(Hoehe,Dati!C158,"")</f>
      </c>
      <c r="C158">
        <f>IF(Hoehe,'Dati profilo'!C157+Dati!D157,"")</f>
      </c>
      <c r="D158">
        <f t="shared" si="6"/>
      </c>
      <c r="E158">
        <f t="shared" si="7"/>
      </c>
      <c r="F158">
        <f t="shared" si="8"/>
      </c>
    </row>
    <row r="159" spans="2:6" ht="12.75">
      <c r="B159">
        <f>IF(Hoehe,Dati!C159,"")</f>
      </c>
      <c r="C159">
        <f>IF(Hoehe,'Dati profilo'!C158+Dati!D158,"")</f>
      </c>
      <c r="D159">
        <f t="shared" si="6"/>
      </c>
      <c r="E159">
        <f t="shared" si="7"/>
      </c>
      <c r="F159">
        <f t="shared" si="8"/>
      </c>
    </row>
    <row r="160" spans="2:6" ht="12.75">
      <c r="B160">
        <f>IF(Hoehe,Dati!C160,"")</f>
      </c>
      <c r="C160">
        <f>IF(Hoehe,'Dati profilo'!C159+Dati!D159,"")</f>
      </c>
      <c r="D160">
        <f t="shared" si="6"/>
      </c>
      <c r="E160">
        <f t="shared" si="7"/>
      </c>
      <c r="F160">
        <f t="shared" si="8"/>
      </c>
    </row>
    <row r="161" spans="2:6" ht="12.75">
      <c r="B161">
        <f>IF(Hoehe,Dati!C161,"")</f>
      </c>
      <c r="C161">
        <f>IF(Hoehe,'Dati profilo'!C160+Dati!D160,"")</f>
      </c>
      <c r="D161">
        <f t="shared" si="6"/>
      </c>
      <c r="E161">
        <f t="shared" si="7"/>
      </c>
      <c r="F161">
        <f t="shared" si="8"/>
      </c>
    </row>
    <row r="162" spans="2:6" ht="12.75">
      <c r="B162">
        <f>IF(Hoehe,Dati!C162,"")</f>
      </c>
      <c r="C162">
        <f>IF(Hoehe,'Dati profilo'!C161+Dati!D161,"")</f>
      </c>
      <c r="D162">
        <f t="shared" si="6"/>
      </c>
      <c r="E162">
        <f t="shared" si="7"/>
      </c>
      <c r="F162">
        <f t="shared" si="8"/>
      </c>
    </row>
    <row r="163" spans="2:6" ht="12.75">
      <c r="B163">
        <f>IF(Hoehe,Dati!C163,"")</f>
      </c>
      <c r="C163">
        <f>IF(Hoehe,'Dati profilo'!C162+Dati!D162,"")</f>
      </c>
      <c r="D163">
        <f t="shared" si="6"/>
      </c>
      <c r="E163">
        <f t="shared" si="7"/>
      </c>
      <c r="F163">
        <f t="shared" si="8"/>
      </c>
    </row>
    <row r="164" spans="2:6" ht="12.75">
      <c r="B164">
        <f>IF(Hoehe,Dati!C164,"")</f>
      </c>
      <c r="C164">
        <f>IF(Hoehe,'Dati profilo'!C163+Dati!D163,"")</f>
      </c>
      <c r="D164">
        <f t="shared" si="6"/>
      </c>
      <c r="E164">
        <f t="shared" si="7"/>
      </c>
      <c r="F164">
        <f t="shared" si="8"/>
      </c>
    </row>
    <row r="165" spans="2:6" ht="12.75">
      <c r="B165">
        <f>IF(Hoehe,Dati!C165,"")</f>
      </c>
      <c r="C165">
        <f>IF(Hoehe,'Dati profilo'!C164+Dati!D164,"")</f>
      </c>
      <c r="D165">
        <f t="shared" si="6"/>
      </c>
      <c r="E165">
        <f t="shared" si="7"/>
      </c>
      <c r="F165">
        <f t="shared" si="8"/>
      </c>
    </row>
    <row r="166" spans="2:6" ht="12.75">
      <c r="B166">
        <f>IF(Hoehe,Dati!C166,"")</f>
      </c>
      <c r="C166">
        <f>IF(Hoehe,'Dati profilo'!C165+Dati!D165,"")</f>
      </c>
      <c r="D166">
        <f t="shared" si="6"/>
      </c>
      <c r="E166">
        <f t="shared" si="7"/>
      </c>
      <c r="F166">
        <f t="shared" si="8"/>
      </c>
    </row>
    <row r="167" spans="2:6" ht="12.75">
      <c r="B167">
        <f>IF(Hoehe,Dati!C167,"")</f>
      </c>
      <c r="C167">
        <f>IF(Hoehe,'Dati profilo'!C166+Dati!D166,"")</f>
      </c>
      <c r="D167">
        <f t="shared" si="6"/>
      </c>
      <c r="E167">
        <f t="shared" si="7"/>
      </c>
      <c r="F167">
        <f t="shared" si="8"/>
      </c>
    </row>
    <row r="168" spans="2:6" ht="12.75">
      <c r="B168">
        <f>IF(Hoehe,Dati!C168,"")</f>
      </c>
      <c r="C168">
        <f>IF(Hoehe,'Dati profilo'!C167+Dati!D167,"")</f>
      </c>
      <c r="D168">
        <f t="shared" si="6"/>
      </c>
      <c r="E168">
        <f t="shared" si="7"/>
      </c>
      <c r="F168">
        <f t="shared" si="8"/>
      </c>
    </row>
    <row r="169" spans="2:6" ht="12.75">
      <c r="B169">
        <f>IF(Hoehe,Dati!C169,"")</f>
      </c>
      <c r="C169">
        <f>IF(Hoehe,'Dati profilo'!C168+Dati!D168,"")</f>
      </c>
      <c r="D169">
        <f t="shared" si="6"/>
      </c>
      <c r="E169">
        <f t="shared" si="7"/>
      </c>
      <c r="F169">
        <f t="shared" si="8"/>
      </c>
    </row>
    <row r="170" spans="2:6" ht="12.75">
      <c r="B170">
        <f>IF(Hoehe,Dati!C170,"")</f>
      </c>
      <c r="C170">
        <f>IF(Hoehe,'Dati profilo'!C169+Dati!D169,"")</f>
      </c>
      <c r="D170">
        <f t="shared" si="6"/>
      </c>
      <c r="E170">
        <f t="shared" si="7"/>
      </c>
      <c r="F170">
        <f t="shared" si="8"/>
      </c>
    </row>
    <row r="171" spans="2:6" ht="12.75">
      <c r="B171">
        <f>IF(Hoehe,Dati!C171,"")</f>
      </c>
      <c r="C171">
        <f>IF(Hoehe,'Dati profilo'!C170+Dati!D170,"")</f>
      </c>
      <c r="D171">
        <f t="shared" si="6"/>
      </c>
      <c r="E171">
        <f t="shared" si="7"/>
      </c>
      <c r="F171">
        <f t="shared" si="8"/>
      </c>
    </row>
    <row r="172" spans="2:6" ht="12.75">
      <c r="B172">
        <f>IF(Hoehe,Dati!C172,"")</f>
      </c>
      <c r="C172">
        <f>IF(Hoehe,'Dati profilo'!C171+Dati!D171,"")</f>
      </c>
      <c r="D172">
        <f t="shared" si="6"/>
      </c>
      <c r="E172">
        <f t="shared" si="7"/>
      </c>
      <c r="F172">
        <f t="shared" si="8"/>
      </c>
    </row>
    <row r="173" spans="2:6" ht="12.75">
      <c r="B173">
        <f>IF(Hoehe,Dati!C173,"")</f>
      </c>
      <c r="C173">
        <f>IF(Hoehe,'Dati profilo'!C172+Dati!D172,"")</f>
      </c>
      <c r="D173">
        <f t="shared" si="6"/>
      </c>
      <c r="E173">
        <f t="shared" si="7"/>
      </c>
      <c r="F173">
        <f t="shared" si="8"/>
      </c>
    </row>
    <row r="174" spans="2:6" ht="12.75">
      <c r="B174">
        <f>IF(Hoehe,Dati!C174,"")</f>
      </c>
      <c r="C174">
        <f>IF(Hoehe,'Dati profilo'!C173+Dati!D173,"")</f>
      </c>
      <c r="D174">
        <f t="shared" si="6"/>
      </c>
      <c r="E174">
        <f t="shared" si="7"/>
      </c>
      <c r="F174">
        <f t="shared" si="8"/>
      </c>
    </row>
    <row r="175" spans="2:6" ht="12.75">
      <c r="B175">
        <f>IF(Hoehe,Dati!C175,"")</f>
      </c>
      <c r="C175">
        <f>IF(Hoehe,'Dati profilo'!C174+Dati!D174,"")</f>
      </c>
      <c r="D175">
        <f t="shared" si="6"/>
      </c>
      <c r="E175">
        <f t="shared" si="7"/>
      </c>
      <c r="F175">
        <f t="shared" si="8"/>
      </c>
    </row>
    <row r="176" spans="2:6" ht="12.75">
      <c r="B176">
        <f>IF(Hoehe,Dati!C176,"")</f>
      </c>
      <c r="C176">
        <f>IF(Hoehe,'Dati profilo'!C175+Dati!D175,"")</f>
      </c>
      <c r="D176">
        <f t="shared" si="6"/>
      </c>
      <c r="E176">
        <f t="shared" si="7"/>
      </c>
      <c r="F176">
        <f t="shared" si="8"/>
      </c>
    </row>
    <row r="177" spans="2:6" ht="12.75">
      <c r="B177">
        <f>IF(Hoehe,Dati!C177,"")</f>
      </c>
      <c r="C177">
        <f>IF(Hoehe,'Dati profilo'!C176+Dati!D176,"")</f>
      </c>
      <c r="D177">
        <f t="shared" si="6"/>
      </c>
      <c r="E177">
        <f t="shared" si="7"/>
      </c>
      <c r="F177">
        <f t="shared" si="8"/>
      </c>
    </row>
    <row r="178" spans="2:6" ht="12.75">
      <c r="B178">
        <f>IF(Hoehe,Dati!C178,"")</f>
      </c>
      <c r="C178">
        <f>IF(Hoehe,'Dati profilo'!C177+Dati!D177,"")</f>
      </c>
      <c r="D178">
        <f t="shared" si="6"/>
      </c>
      <c r="E178">
        <f t="shared" si="7"/>
      </c>
      <c r="F178">
        <f t="shared" si="8"/>
      </c>
    </row>
    <row r="179" spans="2:6" ht="12.75">
      <c r="B179">
        <f>IF(Hoehe,Dati!C179,"")</f>
      </c>
      <c r="C179">
        <f>IF(Hoehe,'Dati profilo'!C178+Dati!D178,"")</f>
      </c>
      <c r="D179">
        <f t="shared" si="6"/>
      </c>
      <c r="E179">
        <f t="shared" si="7"/>
      </c>
      <c r="F179">
        <f t="shared" si="8"/>
      </c>
    </row>
    <row r="180" spans="2:6" ht="12.75">
      <c r="B180">
        <f>IF(Hoehe,Dati!C180,"")</f>
      </c>
      <c r="C180">
        <f>IF(Hoehe,'Dati profilo'!C179+Dati!D179,"")</f>
      </c>
      <c r="D180">
        <f t="shared" si="6"/>
      </c>
      <c r="E180">
        <f t="shared" si="7"/>
      </c>
      <c r="F180">
        <f t="shared" si="8"/>
      </c>
    </row>
    <row r="181" spans="2:6" ht="12.75">
      <c r="B181">
        <f>IF(Hoehe,Dati!C181,"")</f>
      </c>
      <c r="C181">
        <f>IF(Hoehe,'Dati profilo'!C180+Dati!D180,"")</f>
      </c>
      <c r="D181">
        <f t="shared" si="6"/>
      </c>
      <c r="E181">
        <f t="shared" si="7"/>
      </c>
      <c r="F181">
        <f t="shared" si="8"/>
      </c>
    </row>
    <row r="182" spans="2:6" ht="12.75">
      <c r="B182">
        <f>IF(Hoehe,Dati!C182,"")</f>
      </c>
      <c r="C182">
        <f>IF(Hoehe,'Dati profilo'!C181+Dati!D181,"")</f>
      </c>
      <c r="D182">
        <f t="shared" si="6"/>
      </c>
      <c r="E182">
        <f t="shared" si="7"/>
      </c>
      <c r="F182">
        <f t="shared" si="8"/>
      </c>
    </row>
    <row r="183" spans="2:6" ht="12.75">
      <c r="B183">
        <f>IF(Hoehe,Dati!C183,"")</f>
      </c>
      <c r="C183">
        <f>IF(Hoehe,'Dati profilo'!C182+Dati!D182,"")</f>
      </c>
      <c r="D183">
        <f t="shared" si="6"/>
      </c>
      <c r="E183">
        <f t="shared" si="7"/>
      </c>
      <c r="F183">
        <f t="shared" si="8"/>
      </c>
    </row>
    <row r="184" spans="2:6" ht="12.75">
      <c r="B184">
        <f>IF(Hoehe,Dati!C184,"")</f>
      </c>
      <c r="C184">
        <f>IF(Hoehe,'Dati profilo'!C183+Dati!D183,"")</f>
      </c>
      <c r="D184">
        <f t="shared" si="6"/>
      </c>
      <c r="E184">
        <f t="shared" si="7"/>
      </c>
      <c r="F184">
        <f t="shared" si="8"/>
      </c>
    </row>
    <row r="185" spans="2:6" ht="12.75">
      <c r="B185">
        <f>IF(Hoehe,Dati!C185,"")</f>
      </c>
      <c r="C185">
        <f>IF(Hoehe,'Dati profilo'!C184+Dati!D184,"")</f>
      </c>
      <c r="D185">
        <f t="shared" si="6"/>
      </c>
      <c r="E185">
        <f t="shared" si="7"/>
      </c>
      <c r="F185">
        <f t="shared" si="8"/>
      </c>
    </row>
    <row r="186" spans="2:6" ht="12.75">
      <c r="B186">
        <f>IF(Hoehe,Dati!C186,"")</f>
      </c>
      <c r="C186">
        <f>IF(Hoehe,'Dati profilo'!C185+Dati!D185,"")</f>
      </c>
      <c r="D186">
        <f t="shared" si="6"/>
      </c>
      <c r="E186">
        <f t="shared" si="7"/>
      </c>
      <c r="F186">
        <f t="shared" si="8"/>
      </c>
    </row>
    <row r="187" spans="2:6" ht="12.75">
      <c r="B187">
        <f>IF(Hoehe,Dati!C187,"")</f>
      </c>
      <c r="C187">
        <f>IF(Hoehe,'Dati profilo'!C186+Dati!D186,"")</f>
      </c>
      <c r="D187">
        <f t="shared" si="6"/>
      </c>
      <c r="E187">
        <f t="shared" si="7"/>
      </c>
      <c r="F187">
        <f t="shared" si="8"/>
      </c>
    </row>
    <row r="188" spans="2:6" ht="12.75">
      <c r="B188">
        <f>IF(Hoehe,Dati!C188,"")</f>
      </c>
      <c r="C188">
        <f>IF(Hoehe,'Dati profilo'!C187+Dati!D187,"")</f>
      </c>
      <c r="D188">
        <f t="shared" si="6"/>
      </c>
      <c r="E188">
        <f t="shared" si="7"/>
      </c>
      <c r="F188">
        <f t="shared" si="8"/>
      </c>
    </row>
    <row r="189" spans="2:6" ht="12.75">
      <c r="B189">
        <f>IF(Hoehe,Dati!C189,"")</f>
      </c>
      <c r="C189">
        <f>IF(Hoehe,'Dati profilo'!C188+Dati!D188,"")</f>
      </c>
      <c r="D189">
        <f t="shared" si="6"/>
      </c>
      <c r="E189">
        <f t="shared" si="7"/>
      </c>
      <c r="F189">
        <f t="shared" si="8"/>
      </c>
    </row>
    <row r="190" spans="2:6" ht="12.75">
      <c r="B190">
        <f>IF(Hoehe,Dati!C190,"")</f>
      </c>
      <c r="C190">
        <f>IF(Hoehe,'Dati profilo'!C189+Dati!D189,"")</f>
      </c>
      <c r="D190">
        <f t="shared" si="6"/>
      </c>
      <c r="E190">
        <f t="shared" si="7"/>
      </c>
      <c r="F190">
        <f t="shared" si="8"/>
      </c>
    </row>
    <row r="191" spans="2:6" ht="12.75">
      <c r="B191">
        <f>IF(Hoehe,Dati!C191,"")</f>
      </c>
      <c r="C191">
        <f>IF(Hoehe,'Dati profilo'!C190+Dati!D190,"")</f>
      </c>
      <c r="D191">
        <f t="shared" si="6"/>
      </c>
      <c r="E191">
        <f t="shared" si="7"/>
      </c>
      <c r="F191">
        <f t="shared" si="8"/>
      </c>
    </row>
    <row r="192" spans="2:6" ht="12.75">
      <c r="B192">
        <f>IF(Hoehe,Dati!C192,"")</f>
      </c>
      <c r="C192">
        <f>IF(Hoehe,'Dati profilo'!C191+Dati!D191,"")</f>
      </c>
      <c r="D192">
        <f t="shared" si="6"/>
      </c>
      <c r="E192">
        <f t="shared" si="7"/>
      </c>
      <c r="F192">
        <f t="shared" si="8"/>
      </c>
    </row>
    <row r="193" spans="2:6" ht="12.75">
      <c r="B193">
        <f>IF(Hoehe,Dati!C193,"")</f>
      </c>
      <c r="C193">
        <f>IF(Hoehe,'Dati profilo'!C192+Dati!D192,"")</f>
      </c>
      <c r="D193">
        <f t="shared" si="6"/>
      </c>
      <c r="E193">
        <f t="shared" si="7"/>
      </c>
      <c r="F193">
        <f t="shared" si="8"/>
      </c>
    </row>
    <row r="194" spans="2:6" ht="12.75">
      <c r="B194">
        <f>IF(Hoehe,Dati!C194,"")</f>
      </c>
      <c r="C194">
        <f>IF(Hoehe,'Dati profilo'!C193+Dati!D193,"")</f>
      </c>
      <c r="D194">
        <f t="shared" si="6"/>
      </c>
      <c r="E194">
        <f t="shared" si="7"/>
      </c>
      <c r="F194">
        <f t="shared" si="8"/>
      </c>
    </row>
    <row r="195" spans="2:6" ht="12.75">
      <c r="B195">
        <f>IF(Hoehe,Dati!C195,"")</f>
      </c>
      <c r="C195">
        <f>IF(Hoehe,'Dati profilo'!C194+Dati!D194,"")</f>
      </c>
      <c r="D195">
        <f t="shared" si="6"/>
      </c>
      <c r="E195">
        <f t="shared" si="7"/>
      </c>
      <c r="F195">
        <f t="shared" si="8"/>
      </c>
    </row>
    <row r="196" spans="2:6" ht="12.75">
      <c r="B196">
        <f>IF(Hoehe,Dati!C196,"")</f>
      </c>
      <c r="C196">
        <f>IF(Hoehe,'Dati profilo'!C195+Dati!D195,"")</f>
      </c>
      <c r="D196">
        <f t="shared" si="6"/>
      </c>
      <c r="E196">
        <f t="shared" si="7"/>
      </c>
      <c r="F196">
        <f t="shared" si="8"/>
      </c>
    </row>
    <row r="197" spans="2:6" ht="12.75">
      <c r="B197">
        <f>IF(Hoehe,Dati!C197,"")</f>
      </c>
      <c r="C197">
        <f>IF(Hoehe,'Dati profilo'!C196+Dati!D196,"")</f>
      </c>
      <c r="D197">
        <f t="shared" si="6"/>
      </c>
      <c r="E197">
        <f t="shared" si="7"/>
      </c>
      <c r="F197">
        <f t="shared" si="8"/>
      </c>
    </row>
    <row r="198" spans="2:6" ht="12.75">
      <c r="B198">
        <f>IF(Hoehe,Dati!C198,"")</f>
      </c>
      <c r="C198">
        <f>IF(Hoehe,'Dati profilo'!C197+Dati!D197,"")</f>
      </c>
      <c r="D198">
        <f t="shared" si="6"/>
      </c>
      <c r="E198">
        <f t="shared" si="7"/>
      </c>
      <c r="F198">
        <f t="shared" si="8"/>
      </c>
    </row>
    <row r="199" spans="2:6" ht="12.75">
      <c r="B199">
        <f>IF(Hoehe,Dati!C199,"")</f>
      </c>
      <c r="C199">
        <f>IF(Hoehe,'Dati profilo'!C198+Dati!D198,"")</f>
      </c>
      <c r="D199">
        <f t="shared" si="6"/>
      </c>
      <c r="E199">
        <f t="shared" si="7"/>
      </c>
      <c r="F199">
        <f t="shared" si="8"/>
      </c>
    </row>
    <row r="200" spans="2:6" ht="12.75">
      <c r="B200">
        <f>IF(Hoehe,Dati!C200,"")</f>
      </c>
      <c r="C200">
        <f>IF(Hoehe,'Dati profilo'!C199+Dati!D199,"")</f>
      </c>
      <c r="D200">
        <f t="shared" si="6"/>
      </c>
      <c r="E200">
        <f t="shared" si="7"/>
      </c>
      <c r="F200">
        <f t="shared" si="8"/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A40"/>
  <sheetViews>
    <sheetView showGridLines="0" showZeros="0" showOutlineSymbols="0" defaultGridColor="0" view="pageBreakPreview" zoomScaleSheetLayoutView="100" colorId="10" workbookViewId="0" topLeftCell="A1">
      <selection activeCell="A17" sqref="A17"/>
    </sheetView>
  </sheetViews>
  <sheetFormatPr defaultColWidth="9.140625" defaultRowHeight="12.75"/>
  <cols>
    <col min="1" max="1" width="150.7109375" style="107" customWidth="1"/>
    <col min="2" max="16384" width="150.7109375" style="108" customWidth="1"/>
  </cols>
  <sheetData>
    <row r="1" ht="12.75">
      <c r="A1" s="129" t="s">
        <v>96</v>
      </c>
    </row>
    <row r="2" ht="12.75">
      <c r="A2" s="107" t="s">
        <v>68</v>
      </c>
    </row>
    <row r="3" ht="12.75">
      <c r="A3" s="107" t="s">
        <v>69</v>
      </c>
    </row>
    <row r="4" ht="12.75">
      <c r="A4" s="128" t="s">
        <v>88</v>
      </c>
    </row>
    <row r="5" ht="12.75">
      <c r="A5" s="128" t="s">
        <v>70</v>
      </c>
    </row>
    <row r="6" ht="12.75">
      <c r="A6" s="128" t="s">
        <v>71</v>
      </c>
    </row>
    <row r="7" ht="12.75">
      <c r="A7" s="128" t="s">
        <v>72</v>
      </c>
    </row>
    <row r="8" ht="12.75">
      <c r="A8" s="128" t="s">
        <v>32</v>
      </c>
    </row>
    <row r="9" ht="12.75">
      <c r="A9" s="128" t="s">
        <v>73</v>
      </c>
    </row>
    <row r="10" ht="12.75">
      <c r="A10" s="107" t="s">
        <v>33</v>
      </c>
    </row>
    <row r="11" ht="12.75">
      <c r="A11" s="107" t="s">
        <v>83</v>
      </c>
    </row>
    <row r="12" ht="25.5">
      <c r="A12" s="107" t="s">
        <v>94</v>
      </c>
    </row>
    <row r="13" ht="25.5">
      <c r="A13" s="107" t="s">
        <v>67</v>
      </c>
    </row>
    <row r="14" ht="12.75">
      <c r="A14" s="107" t="s">
        <v>74</v>
      </c>
    </row>
    <row r="15" ht="12.75">
      <c r="A15" s="107" t="s">
        <v>75</v>
      </c>
    </row>
    <row r="16" ht="14.25" customHeight="1">
      <c r="A16" s="107" t="s">
        <v>97</v>
      </c>
    </row>
    <row r="17" ht="12.75">
      <c r="A17" s="107" t="s">
        <v>76</v>
      </c>
    </row>
    <row r="18" ht="12.75">
      <c r="A18" s="107" t="s">
        <v>77</v>
      </c>
    </row>
    <row r="19" ht="13.5" customHeight="1">
      <c r="A19" s="107" t="s">
        <v>78</v>
      </c>
    </row>
    <row r="20" ht="12.75">
      <c r="A20" s="107" t="s">
        <v>80</v>
      </c>
    </row>
    <row r="21" ht="12.75">
      <c r="A21" s="107" t="s">
        <v>79</v>
      </c>
    </row>
    <row r="22" ht="12.75">
      <c r="A22" s="107" t="s">
        <v>81</v>
      </c>
    </row>
    <row r="23" ht="12.75">
      <c r="A23" s="107" t="s">
        <v>82</v>
      </c>
    </row>
    <row r="25" ht="12.75">
      <c r="A25" s="107" t="s">
        <v>34</v>
      </c>
    </row>
    <row r="26" ht="12.75">
      <c r="A26" s="107" t="s">
        <v>33</v>
      </c>
    </row>
    <row r="27" ht="12.75">
      <c r="A27" s="107" t="s">
        <v>84</v>
      </c>
    </row>
    <row r="28" ht="25.5">
      <c r="A28" s="107" t="s">
        <v>85</v>
      </c>
    </row>
    <row r="29" ht="12.75">
      <c r="A29" s="107" t="s">
        <v>33</v>
      </c>
    </row>
    <row r="30" ht="12.75">
      <c r="A30" s="107" t="s">
        <v>87</v>
      </c>
    </row>
    <row r="31" ht="12.75">
      <c r="A31" s="107" t="s">
        <v>86</v>
      </c>
    </row>
    <row r="32" ht="12.75">
      <c r="A32" s="107" t="s">
        <v>33</v>
      </c>
    </row>
    <row r="33" ht="12.75">
      <c r="A33" s="107" t="s">
        <v>89</v>
      </c>
    </row>
    <row r="34" ht="12.75">
      <c r="A34" s="107" t="s">
        <v>90</v>
      </c>
    </row>
    <row r="35" ht="12.75">
      <c r="A35" s="107" t="s">
        <v>33</v>
      </c>
    </row>
    <row r="36" ht="12.75">
      <c r="A36" s="107" t="s">
        <v>91</v>
      </c>
    </row>
    <row r="37" ht="12.75">
      <c r="A37" s="107" t="s">
        <v>92</v>
      </c>
    </row>
    <row r="38" ht="12.75">
      <c r="A38" s="107" t="s">
        <v>33</v>
      </c>
    </row>
    <row r="39" ht="12.75">
      <c r="A39" s="107" t="s">
        <v>93</v>
      </c>
    </row>
    <row r="40" ht="12.75">
      <c r="A40" s="107" t="s">
        <v>95</v>
      </c>
    </row>
    <row r="43" ht="25.5"/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B25"/>
  <sheetViews>
    <sheetView showGridLines="0" showZeros="0" showOutlineSymbols="0" defaultGridColor="0" view="pageBreakPreview" zoomScaleSheetLayoutView="100" colorId="10" workbookViewId="0" topLeftCell="A1">
      <selection activeCell="B8" sqref="B8"/>
    </sheetView>
  </sheetViews>
  <sheetFormatPr defaultColWidth="9.140625" defaultRowHeight="12.75"/>
  <cols>
    <col min="1" max="1" width="26.7109375" style="109" customWidth="1"/>
    <col min="2" max="2" width="59.57421875" style="110" customWidth="1"/>
    <col min="3" max="16384" width="11.421875" style="109" customWidth="1"/>
  </cols>
  <sheetData>
    <row r="1" spans="1:2" s="113" customFormat="1" ht="25.5">
      <c r="A1" s="111" t="s">
        <v>35</v>
      </c>
      <c r="B1" s="112">
        <f ca="1">TODAY()</f>
        <v>41569</v>
      </c>
    </row>
    <row r="2" spans="1:2" ht="51">
      <c r="A2" s="114" t="s">
        <v>36</v>
      </c>
      <c r="B2" s="115" t="s">
        <v>37</v>
      </c>
    </row>
    <row r="3" spans="1:2" ht="38.25">
      <c r="A3" s="114" t="s">
        <v>38</v>
      </c>
      <c r="B3" s="115" t="s">
        <v>39</v>
      </c>
    </row>
    <row r="4" spans="1:2" ht="12.75">
      <c r="A4" s="109" t="s">
        <v>36</v>
      </c>
      <c r="B4" s="110" t="s">
        <v>40</v>
      </c>
    </row>
    <row r="5" spans="1:2" ht="12.75">
      <c r="A5" s="109" t="s">
        <v>38</v>
      </c>
      <c r="B5" s="110" t="s">
        <v>41</v>
      </c>
    </row>
    <row r="6" spans="1:2" ht="12.75">
      <c r="A6" s="109" t="s">
        <v>42</v>
      </c>
      <c r="B6" s="110" t="s">
        <v>43</v>
      </c>
    </row>
    <row r="7" spans="1:2" ht="12.75">
      <c r="A7" s="109" t="s">
        <v>44</v>
      </c>
      <c r="B7" s="110" t="s">
        <v>45</v>
      </c>
    </row>
    <row r="8" spans="1:2" ht="12.75">
      <c r="A8" s="109" t="s">
        <v>46</v>
      </c>
      <c r="B8" s="110" t="s">
        <v>47</v>
      </c>
    </row>
    <row r="9" spans="1:2" s="113" customFormat="1" ht="12.75">
      <c r="A9" s="113" t="s">
        <v>48</v>
      </c>
      <c r="B9" s="116"/>
    </row>
    <row r="10" spans="1:2" ht="12.75">
      <c r="A10" s="109" t="s">
        <v>49</v>
      </c>
      <c r="B10" s="110">
        <v>14.271</v>
      </c>
    </row>
    <row r="11" spans="1:2" ht="12.75">
      <c r="A11" s="109" t="s">
        <v>50</v>
      </c>
      <c r="B11" s="110">
        <v>0.36992</v>
      </c>
    </row>
    <row r="12" spans="1:2" ht="12.75">
      <c r="A12" s="109" t="s">
        <v>51</v>
      </c>
      <c r="B12" s="110">
        <v>0.025922</v>
      </c>
    </row>
    <row r="13" spans="1:2" ht="12.75">
      <c r="A13" s="109" t="s">
        <v>52</v>
      </c>
      <c r="B13" s="110">
        <v>-0.0014384</v>
      </c>
    </row>
    <row r="14" spans="1:2" ht="12.75">
      <c r="A14" s="109" t="s">
        <v>53</v>
      </c>
      <c r="B14" s="110">
        <v>3.2105E-05</v>
      </c>
    </row>
    <row r="15" spans="1:2" ht="12.75">
      <c r="A15" s="109" t="s">
        <v>54</v>
      </c>
      <c r="B15" s="110">
        <v>8.1542E-06</v>
      </c>
    </row>
    <row r="16" spans="1:2" ht="12.75">
      <c r="A16" s="109" t="s">
        <v>55</v>
      </c>
      <c r="B16" s="110">
        <v>-9.0261E-08</v>
      </c>
    </row>
    <row r="17" spans="1:2" ht="12.75">
      <c r="A17" s="109" t="s">
        <v>56</v>
      </c>
      <c r="B17" s="110">
        <v>-2.0757E-08</v>
      </c>
    </row>
    <row r="18" spans="1:2" ht="12.75">
      <c r="A18" s="109" t="s">
        <v>57</v>
      </c>
      <c r="B18" s="110">
        <v>1.0192E-10</v>
      </c>
    </row>
    <row r="19" spans="1:2" ht="12.75">
      <c r="A19" s="109" t="s">
        <v>58</v>
      </c>
      <c r="B19" s="110">
        <v>2.8588E-11</v>
      </c>
    </row>
    <row r="20" spans="1:2" ht="12.75">
      <c r="A20" s="109" t="s">
        <v>59</v>
      </c>
      <c r="B20" s="110">
        <v>-5.7466E-14</v>
      </c>
    </row>
    <row r="21" spans="1:2" ht="12.75">
      <c r="A21" s="109" t="s">
        <v>60</v>
      </c>
      <c r="B21" s="110">
        <v>-2.1842E-14</v>
      </c>
    </row>
    <row r="22" spans="1:2" ht="12.75">
      <c r="A22" s="109" t="s">
        <v>61</v>
      </c>
      <c r="B22" s="117">
        <v>1.5176E-17</v>
      </c>
    </row>
    <row r="23" spans="1:2" ht="12.75">
      <c r="A23" s="109" t="s">
        <v>62</v>
      </c>
      <c r="B23" s="117">
        <v>8.6894E-18</v>
      </c>
    </row>
    <row r="24" spans="1:2" ht="12.75">
      <c r="A24" s="118" t="s">
        <v>63</v>
      </c>
      <c r="B24" s="119">
        <v>-1.3584E-21</v>
      </c>
    </row>
    <row r="25" spans="1:2" ht="12.75">
      <c r="A25" s="109" t="s">
        <v>64</v>
      </c>
      <c r="B25" s="117">
        <v>-1.4026E-21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E15"/>
  <sheetViews>
    <sheetView showGridLines="0" showZeros="0" showOutlineSymbols="0" defaultGridColor="0" view="pageBreakPreview" zoomScaleSheetLayoutView="100" colorId="10" workbookViewId="0" topLeftCell="A1">
      <selection activeCell="A1" sqref="A1"/>
    </sheetView>
  </sheetViews>
  <sheetFormatPr defaultColWidth="9.140625" defaultRowHeight="12.75"/>
  <cols>
    <col min="1" max="3" width="11.57421875" style="0" customWidth="1"/>
    <col min="4" max="4" width="12.28125" style="0" customWidth="1"/>
    <col min="5" max="16384" width="11.57421875" style="0" customWidth="1"/>
  </cols>
  <sheetData>
    <row r="1" spans="1:5" ht="12.75">
      <c r="A1" t="s">
        <v>65</v>
      </c>
      <c r="B1" t="s">
        <v>50</v>
      </c>
      <c r="C1" s="65">
        <v>0.36992</v>
      </c>
      <c r="D1" t="s">
        <v>49</v>
      </c>
      <c r="E1" s="65">
        <v>14.271</v>
      </c>
    </row>
    <row r="2" spans="2:3" ht="12.75">
      <c r="B2" t="s">
        <v>51</v>
      </c>
      <c r="C2" s="11">
        <v>0.025922</v>
      </c>
    </row>
    <row r="3" spans="2:3" ht="12.75">
      <c r="B3" t="s">
        <v>52</v>
      </c>
      <c r="C3" s="11">
        <v>-0.0014384</v>
      </c>
    </row>
    <row r="4" spans="2:3" ht="12.75">
      <c r="B4" t="s">
        <v>53</v>
      </c>
      <c r="C4" s="64">
        <v>3.2105E-05</v>
      </c>
    </row>
    <row r="5" spans="2:3" ht="12.75">
      <c r="B5" t="s">
        <v>54</v>
      </c>
      <c r="C5" s="11">
        <v>8.1542E-06</v>
      </c>
    </row>
    <row r="6" spans="2:3" ht="12.75">
      <c r="B6" t="s">
        <v>55</v>
      </c>
      <c r="C6" s="11">
        <v>-9.0261E-08</v>
      </c>
    </row>
    <row r="7" spans="2:3" ht="12.75">
      <c r="B7" t="s">
        <v>56</v>
      </c>
      <c r="C7" s="11">
        <v>-2.0757E-08</v>
      </c>
    </row>
    <row r="8" spans="2:3" ht="12.75">
      <c r="B8" t="s">
        <v>57</v>
      </c>
      <c r="C8" s="11">
        <v>1.0192E-10</v>
      </c>
    </row>
    <row r="9" spans="2:3" ht="12.75">
      <c r="B9" t="s">
        <v>58</v>
      </c>
      <c r="C9" s="11">
        <v>2.8588E-11</v>
      </c>
    </row>
    <row r="10" spans="2:3" ht="12.75">
      <c r="B10" t="s">
        <v>59</v>
      </c>
      <c r="C10" s="11">
        <v>-5.7466E-14</v>
      </c>
    </row>
    <row r="11" spans="2:3" ht="12.75">
      <c r="B11" t="s">
        <v>60</v>
      </c>
      <c r="C11" s="11">
        <v>-2.1842E-14</v>
      </c>
    </row>
    <row r="12" spans="2:3" ht="12.75">
      <c r="B12" t="s">
        <v>61</v>
      </c>
      <c r="C12" s="11">
        <v>1.5176E-17</v>
      </c>
    </row>
    <row r="13" spans="2:3" ht="12.75">
      <c r="B13" t="s">
        <v>62</v>
      </c>
      <c r="C13" s="11">
        <v>8.6894E-18</v>
      </c>
    </row>
    <row r="14" spans="2:3" ht="12.75">
      <c r="B14" t="s">
        <v>63</v>
      </c>
      <c r="C14" s="11">
        <v>-1.3584E-21</v>
      </c>
    </row>
    <row r="15" spans="2:3" ht="12.75">
      <c r="B15" t="s">
        <v>64</v>
      </c>
      <c r="C15" s="11">
        <v>-1.4026E-21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Giannetti Fabio</cp:lastModifiedBy>
  <cp:lastPrinted>2013-10-22T10:22:23Z</cp:lastPrinted>
  <dcterms:modified xsi:type="dcterms:W3CDTF">2013-10-22T10:22:42Z</dcterms:modified>
  <cp:category/>
  <cp:version/>
  <cp:contentType/>
  <cp:contentStatus/>
</cp:coreProperties>
</file>