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80" windowWidth="15330" windowHeight="7920" activeTab="0"/>
  </bookViews>
  <sheets>
    <sheet name="allegato 2" sheetId="1" r:id="rId1"/>
  </sheets>
  <definedNames>
    <definedName name="_xlnm.Print_Titles" localSheetId="0">'allegato 2'!$B:$E</definedName>
  </definedNames>
  <calcPr fullCalcOnLoad="1"/>
</workbook>
</file>

<file path=xl/sharedStrings.xml><?xml version="1.0" encoding="utf-8"?>
<sst xmlns="http://schemas.openxmlformats.org/spreadsheetml/2006/main" count="66" uniqueCount="52">
  <si>
    <r>
      <t xml:space="preserve">La colonna </t>
    </r>
    <r>
      <rPr>
        <b/>
        <sz val="11"/>
        <rFont val="Arial"/>
        <family val="2"/>
      </rPr>
      <t>"lavori a base d'asta"</t>
    </r>
    <r>
      <rPr>
        <sz val="11"/>
        <rFont val="Arial"/>
        <family val="2"/>
      </rPr>
      <t xml:space="preserve"> indica l'importo delle opere ritenute ammissibili ai fini del presente bando suddivisa tra le opere relative al fabbricato e gli interventi per gli spazi esterni; le opere per il piano terra del fabbricato destinato a bar, cucina e prodotti tipici non rientrannonei lavori ammissibili in quanto il comune rientra in tipologia B.                                                                                  L'importo ammesso per le opere esterne è la percentuale massima prevista nel bando.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"complessivo lavori a base d'asta"</t>
    </r>
    <r>
      <rPr>
        <sz val="11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 xml:space="preserve">"oneri di sicurezza" </t>
    </r>
    <r>
      <rPr>
        <sz val="11"/>
        <rFont val="Arial"/>
        <family val="2"/>
      </rPr>
      <t>riporta la relativa percentuale individuata dal tecnico sul quadro economico di spesa.</t>
    </r>
  </si>
  <si>
    <t>IVA al 10%</t>
  </si>
  <si>
    <t>numero d'ordine</t>
  </si>
  <si>
    <t>Punteggio totale          graduatoria</t>
  </si>
  <si>
    <t>oneri                                           di sicurezza                      max 4%</t>
  </si>
  <si>
    <r>
      <t xml:space="preserve">Spese tecniche max.12% </t>
    </r>
    <r>
      <rPr>
        <sz val="8"/>
        <rFont val="Arial"/>
        <family val="2"/>
      </rPr>
      <t>(IVA e oneri compresi)</t>
    </r>
  </si>
  <si>
    <t>1</t>
  </si>
  <si>
    <t>2</t>
  </si>
  <si>
    <t>3</t>
  </si>
  <si>
    <t>4</t>
  </si>
  <si>
    <t>5</t>
  </si>
  <si>
    <t>6</t>
  </si>
  <si>
    <t>quadro economico di spesa ammessa ex DGR n. 10-4030</t>
  </si>
  <si>
    <t>Comune                                                        sede dell'intervento</t>
  </si>
  <si>
    <t>tipologia</t>
  </si>
  <si>
    <r>
      <t xml:space="preserve">lavori a base d'asta                                                      </t>
    </r>
    <r>
      <rPr>
        <i/>
        <sz val="8"/>
        <color indexed="10"/>
        <rFont val="Arial"/>
        <family val="2"/>
      </rPr>
      <t>/ netto contrattuale</t>
    </r>
  </si>
  <si>
    <t>tipo di opere</t>
  </si>
  <si>
    <t>Punteggio parziale progetto</t>
  </si>
  <si>
    <t>complessivo lavori   a  base d'asta</t>
  </si>
  <si>
    <t>Annotazioni</t>
  </si>
  <si>
    <t>Specificazione della spesa ammessa per le linee d'intervento a. e b. - ALLEGATO "A" alla D.G.R. n. 10-4030 del 17/10/2006</t>
  </si>
  <si>
    <t>totali</t>
  </si>
  <si>
    <t xml:space="preserve">Spesa ammessa </t>
  </si>
  <si>
    <r>
      <t>Entità finanziamento</t>
    </r>
    <r>
      <rPr>
        <sz val="11"/>
        <rFont val="Arial"/>
        <family val="2"/>
      </rPr>
      <t xml:space="preserve"> pari 80% spesa ammessa</t>
    </r>
  </si>
  <si>
    <t>12,85</t>
  </si>
  <si>
    <t>7,35</t>
  </si>
  <si>
    <t>CARCOFARO (VC)</t>
  </si>
  <si>
    <t>B</t>
  </si>
  <si>
    <t>7,15</t>
  </si>
  <si>
    <t>4,15</t>
  </si>
  <si>
    <t>CASSINASCO (AL)</t>
  </si>
  <si>
    <t>11,1</t>
  </si>
  <si>
    <t>4,6</t>
  </si>
  <si>
    <t>CHIESANUOVA (TO)</t>
  </si>
  <si>
    <t>A</t>
  </si>
  <si>
    <t>5,85</t>
  </si>
  <si>
    <t>3,85</t>
  </si>
  <si>
    <t>CORTANDONE (AT)</t>
  </si>
  <si>
    <t>fabbr.</t>
  </si>
  <si>
    <t>ester.</t>
  </si>
  <si>
    <t>6,65</t>
  </si>
  <si>
    <t>4,65</t>
  </si>
  <si>
    <t>LOAZZOLO (AT)</t>
  </si>
  <si>
    <t>7,95</t>
  </si>
  <si>
    <t>3,95</t>
  </si>
  <si>
    <t>MARANZANA (AT)</t>
  </si>
  <si>
    <t>scadenza domande 31/12/2007</t>
  </si>
  <si>
    <r>
      <t xml:space="preserve">La colonna </t>
    </r>
    <r>
      <rPr>
        <b/>
        <sz val="11"/>
        <rFont val="Arial"/>
        <family val="2"/>
      </rPr>
      <t>"lavori a base d'asta"</t>
    </r>
    <r>
      <rPr>
        <sz val="11"/>
        <rFont val="Arial"/>
        <family val="2"/>
      </rPr>
      <t xml:space="preserve"> indica l'importo delle opere ritenute ammissibili ai fini del presente bando suddivisa tra le opere relative al fabbricato e gli interventi per gli spazi esterni; parte della copertura, la fioriera in legno e il ponticello pedonale non rientranno nei lavori ammissibili.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"complessivo lavori a base d'asta"</t>
    </r>
    <r>
      <rPr>
        <sz val="11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 xml:space="preserve">"oneri di sicurezza" </t>
    </r>
    <r>
      <rPr>
        <sz val="11"/>
        <rFont val="Arial"/>
        <family val="2"/>
      </rPr>
      <t>riporta la relativa percentuale individuata dal tecnico sul quadro economico di spesa.</t>
    </r>
  </si>
  <si>
    <r>
      <t xml:space="preserve">La colonna </t>
    </r>
    <r>
      <rPr>
        <b/>
        <sz val="11"/>
        <rFont val="Arial"/>
        <family val="2"/>
      </rPr>
      <t>"lavori a base d'asta"</t>
    </r>
    <r>
      <rPr>
        <sz val="11"/>
        <rFont val="Arial"/>
        <family val="2"/>
      </rPr>
      <t xml:space="preserve"> indica l'importo delle opere ritenute ammissibili ai fini del presente bando suddivisa tra le opere relative al fabbricato e gli interventi per gli spazi esterni; le opere sul terrazzo e la sua copertura non rientranno nei lavori ammissibili in quanto di pertinenza ai locali non commerciali .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"complessivo lavori a base d'asta"</t>
    </r>
    <r>
      <rPr>
        <sz val="11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 xml:space="preserve">"oneri di sicurezza" </t>
    </r>
    <r>
      <rPr>
        <sz val="11"/>
        <rFont val="Arial"/>
        <family val="2"/>
      </rPr>
      <t xml:space="preserve">riporta la relativa percentuale individuata dal tecnico sul quadro economico di spesa.                                                                                                                                       La colonna per </t>
    </r>
    <r>
      <rPr>
        <b/>
        <sz val="11"/>
        <rFont val="Arial"/>
        <family val="2"/>
      </rPr>
      <t>"i.v.a."</t>
    </r>
    <r>
      <rPr>
        <sz val="11"/>
        <rFont val="Arial"/>
        <family val="2"/>
      </rPr>
      <t xml:space="preserve"> riporta la percentuale prevista per tale tipologie di interventi.</t>
    </r>
  </si>
  <si>
    <r>
      <t xml:space="preserve">La colonna </t>
    </r>
    <r>
      <rPr>
        <b/>
        <sz val="11"/>
        <rFont val="Arial"/>
        <family val="2"/>
      </rPr>
      <t>"lavori a base d'asta"</t>
    </r>
    <r>
      <rPr>
        <sz val="11"/>
        <rFont val="Arial"/>
        <family val="2"/>
      </rPr>
      <t xml:space="preserve"> indica l'importo delle opere ritenute ammissibili ai fini del presente bando suddivisa tra le opere relative al fabbricato e gli interventi per gli spazi esterni; gli aumenti definiti dal tecnico per gli impianti non rientranno nei lavori ammissibili.                   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"complessivo lavori a base d'asta"</t>
    </r>
    <r>
      <rPr>
        <sz val="11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 xml:space="preserve">"oneri di sicurezza" </t>
    </r>
    <r>
      <rPr>
        <sz val="11"/>
        <rFont val="Arial"/>
        <family val="2"/>
      </rPr>
      <t>riporta la relativa percentuale individuata dal tecnico sul quadro economico di spesa.</t>
    </r>
  </si>
  <si>
    <r>
      <t xml:space="preserve">La colonna </t>
    </r>
    <r>
      <rPr>
        <b/>
        <sz val="11"/>
        <rFont val="Arial"/>
        <family val="2"/>
      </rPr>
      <t>"lavori a base d'asta"</t>
    </r>
    <r>
      <rPr>
        <sz val="11"/>
        <rFont val="Arial"/>
        <family val="2"/>
      </rPr>
      <t xml:space="preserve"> indica l'importo delle opere ritenute ammissibili ai fini del presente bando suddivisa tra le opere relative al fabbricato e gli interventi per gli spazi esterni; le opere per la sistemazione del locale adiacente all'aatività commerciale e non destinato ad essa non rientranno nei lavori ammissibili.                                                                                                                                                     L'importo ammesso per le opere esterne è la percentuale massima prevista nel bando.           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"complessivo lavori a base d'asta"</t>
    </r>
    <r>
      <rPr>
        <sz val="11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 xml:space="preserve">"oneri di sicurezza" </t>
    </r>
    <r>
      <rPr>
        <sz val="11"/>
        <rFont val="Arial"/>
        <family val="2"/>
      </rPr>
      <t>riporta la percentuale massima prevista nel bando.</t>
    </r>
  </si>
  <si>
    <r>
      <t>L'</t>
    </r>
    <r>
      <rPr>
        <b/>
        <sz val="11"/>
        <rFont val="Arial"/>
        <family val="2"/>
      </rPr>
      <t>ammissibilità, e le successive fasi, sono condizionate</t>
    </r>
    <r>
      <rPr>
        <sz val="11"/>
        <rFont val="Arial"/>
        <family val="2"/>
      </rPr>
      <t xml:space="preserve"> alla individuazione di un gestore rispondente alle richieste dl bando; quello individuato non rientra nei requisiti previsti dal bando medesimo.                                                     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"lavori a base d'asta"</t>
    </r>
    <r>
      <rPr>
        <sz val="11"/>
        <rFont val="Arial"/>
        <family val="2"/>
      </rPr>
      <t xml:space="preserve"> indica l'importo delle opere ritenute ammissibili ai fini del presente bando suddivisa tra le opere relative al fabbricato e gli interventi per gli spazi esterni; parte del sottodondo non individuabile, il montascale, l'attravesamento pedonale, e le aree collegate adiacenti non rientranno nei lavori ammissibili.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>"complessivo lavori a base d'asta"</t>
    </r>
    <r>
      <rPr>
        <sz val="11"/>
        <rFont val="Arial"/>
        <family val="2"/>
      </rPr>
      <t xml:space="preserve"> indica la somma degli importi della voce precedente.                                                                                                                                                                                                                      La colonna </t>
    </r>
    <r>
      <rPr>
        <b/>
        <sz val="11"/>
        <rFont val="Arial"/>
        <family val="2"/>
      </rPr>
      <t xml:space="preserve">"oneri di sicurezza" </t>
    </r>
    <r>
      <rPr>
        <sz val="11"/>
        <rFont val="Arial"/>
        <family val="2"/>
      </rPr>
      <t>riporta la relativa percentuale individuata dal tecnico sul quadro economico di spesa.  La colonna per</t>
    </r>
    <r>
      <rPr>
        <b/>
        <sz val="11"/>
        <rFont val="Arial"/>
        <family val="2"/>
      </rPr>
      <t xml:space="preserve"> "i.v.a."</t>
    </r>
    <r>
      <rPr>
        <sz val="11"/>
        <rFont val="Arial"/>
        <family val="2"/>
      </rPr>
      <t xml:space="preserve"> riporta la percentuale prevista per tale tipologie di interventi.  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</si>
</sst>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€-2]\ #,##0.00"/>
    <numFmt numFmtId="171" formatCode="_-[$€-2]\ * #,##0.00_-;\-[$€-2]\ * #,##0.00_-;_-[$€-2]\ * &quot;-&quot;??_-;_-@_-"/>
    <numFmt numFmtId="172" formatCode="#,##0.00_ ;\-#,##0.00\ 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</numFmts>
  <fonts count="16">
    <font>
      <sz val="10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7"/>
      <name val="Arial"/>
      <family val="2"/>
    </font>
    <font>
      <i/>
      <sz val="8"/>
      <color indexed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1"/>
      <color indexed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/>
    </xf>
    <xf numFmtId="171" fontId="5" fillId="0" borderId="2" xfId="0" applyNumberFormat="1" applyFont="1" applyBorder="1" applyAlignment="1">
      <alignment/>
    </xf>
    <xf numFmtId="171" fontId="5" fillId="0" borderId="3" xfId="0" applyNumberFormat="1" applyFont="1" applyBorder="1" applyAlignment="1">
      <alignment/>
    </xf>
    <xf numFmtId="1" fontId="1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171" fontId="5" fillId="0" borderId="6" xfId="0" applyNumberFormat="1" applyFont="1" applyBorder="1" applyAlignment="1">
      <alignment/>
    </xf>
    <xf numFmtId="1" fontId="10" fillId="0" borderId="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12" fillId="0" borderId="0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1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1" fontId="10" fillId="0" borderId="8" xfId="0" applyNumberFormat="1" applyFont="1" applyFill="1" applyBorder="1" applyAlignment="1">
      <alignment horizontal="center" vertical="center"/>
    </xf>
    <xf numFmtId="171" fontId="5" fillId="0" borderId="9" xfId="0" applyNumberFormat="1" applyFont="1" applyBorder="1" applyAlignment="1">
      <alignment/>
    </xf>
    <xf numFmtId="0" fontId="14" fillId="0" borderId="0" xfId="0" applyFont="1" applyAlignment="1">
      <alignment vertical="center"/>
    </xf>
    <xf numFmtId="171" fontId="5" fillId="0" borderId="10" xfId="0" applyNumberFormat="1" applyFont="1" applyBorder="1" applyAlignment="1">
      <alignment vertical="center" wrapText="1"/>
    </xf>
    <xf numFmtId="171" fontId="5" fillId="0" borderId="11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171" fontId="3" fillId="0" borderId="10" xfId="0" applyNumberFormat="1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45"/>
    </xf>
    <xf numFmtId="0" fontId="2" fillId="0" borderId="12" xfId="0" applyFont="1" applyBorder="1" applyAlignment="1">
      <alignment horizontal="center" vertical="center" textRotation="45"/>
    </xf>
    <xf numFmtId="49" fontId="4" fillId="0" borderId="10" xfId="0" applyNumberFormat="1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71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zoomScale="75" zoomScaleNormal="75" workbookViewId="0" topLeftCell="A1">
      <selection activeCell="C41" sqref="C41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9.00390625" style="0" customWidth="1"/>
    <col min="4" max="4" width="8.00390625" style="0" customWidth="1"/>
    <col min="5" max="5" width="29.140625" style="0" customWidth="1"/>
    <col min="6" max="6" width="7.57421875" style="0" customWidth="1"/>
    <col min="8" max="8" width="16.7109375" style="0" customWidth="1"/>
    <col min="9" max="9" width="14.28125" style="0" customWidth="1"/>
    <col min="10" max="10" width="12.421875" style="0" customWidth="1"/>
    <col min="11" max="11" width="13.7109375" style="0" customWidth="1"/>
    <col min="12" max="12" width="14.421875" style="0" customWidth="1"/>
    <col min="13" max="13" width="15.140625" style="0" customWidth="1"/>
    <col min="14" max="14" width="2.421875" style="0" hidden="1" customWidth="1"/>
    <col min="15" max="15" width="16.421875" style="0" customWidth="1"/>
  </cols>
  <sheetData>
    <row r="2" spans="2:15" ht="19.5" customHeight="1"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2:15" ht="19.5" customHeight="1">
      <c r="B3" s="54" t="s">
        <v>46</v>
      </c>
      <c r="C3" s="54"/>
      <c r="D3" s="54"/>
      <c r="E3" s="54"/>
      <c r="F3" s="54"/>
      <c r="G3" s="54"/>
      <c r="H3" s="47"/>
      <c r="I3" s="47"/>
      <c r="J3" s="47"/>
      <c r="K3" s="47"/>
      <c r="L3" s="47"/>
      <c r="M3" s="47"/>
      <c r="N3" s="47"/>
      <c r="O3" s="47"/>
    </row>
    <row r="5" spans="2:15" ht="14.25" customHeight="1">
      <c r="B5" s="37" t="s">
        <v>2</v>
      </c>
      <c r="C5" s="37" t="s">
        <v>3</v>
      </c>
      <c r="D5" s="37" t="s">
        <v>17</v>
      </c>
      <c r="E5" s="39" t="s">
        <v>13</v>
      </c>
      <c r="F5" s="40" t="s">
        <v>14</v>
      </c>
      <c r="G5" s="55" t="s">
        <v>12</v>
      </c>
      <c r="H5" s="56"/>
      <c r="I5" s="56"/>
      <c r="J5" s="56"/>
      <c r="K5" s="56"/>
      <c r="L5" s="57"/>
      <c r="M5" s="60" t="s">
        <v>22</v>
      </c>
      <c r="O5" s="58" t="s">
        <v>23</v>
      </c>
    </row>
    <row r="6" spans="2:15" ht="52.5" customHeight="1">
      <c r="B6" s="38"/>
      <c r="C6" s="38"/>
      <c r="D6" s="38"/>
      <c r="E6" s="38"/>
      <c r="F6" s="41"/>
      <c r="G6" s="7" t="s">
        <v>16</v>
      </c>
      <c r="H6" s="1" t="s">
        <v>15</v>
      </c>
      <c r="I6" s="1" t="s">
        <v>18</v>
      </c>
      <c r="J6" s="1" t="s">
        <v>4</v>
      </c>
      <c r="K6" s="1" t="s">
        <v>1</v>
      </c>
      <c r="L6" s="1" t="s">
        <v>5</v>
      </c>
      <c r="M6" s="61"/>
      <c r="O6" s="59"/>
    </row>
    <row r="7" spans="6:7" ht="22.5" customHeight="1" thickBot="1">
      <c r="F7" s="2"/>
      <c r="G7" s="2"/>
    </row>
    <row r="8" spans="2:15" ht="24.75" customHeight="1" thickTop="1">
      <c r="B8" s="42" t="s">
        <v>6</v>
      </c>
      <c r="C8" s="42" t="s">
        <v>24</v>
      </c>
      <c r="D8" s="42" t="s">
        <v>25</v>
      </c>
      <c r="E8" s="27" t="s">
        <v>26</v>
      </c>
      <c r="F8" s="42" t="s">
        <v>27</v>
      </c>
      <c r="G8" s="14" t="s">
        <v>38</v>
      </c>
      <c r="H8" s="13">
        <v>32443.91</v>
      </c>
      <c r="I8" s="25">
        <f>H8+H9</f>
        <v>32804.07</v>
      </c>
      <c r="J8" s="25">
        <v>1034.34</v>
      </c>
      <c r="K8" s="25">
        <f>(I8+J8)*0.1</f>
        <v>3383.841</v>
      </c>
      <c r="L8" s="25">
        <f>I8*0.12</f>
        <v>3936.4883999999997</v>
      </c>
      <c r="M8" s="32">
        <f>I8+J8+K8+L8</f>
        <v>41158.7394</v>
      </c>
      <c r="N8" s="15"/>
      <c r="O8" s="25">
        <f>M8*80%</f>
        <v>32926.99152</v>
      </c>
    </row>
    <row r="9" spans="2:15" ht="24.75" customHeight="1" thickBot="1">
      <c r="B9" s="30"/>
      <c r="C9" s="30"/>
      <c r="D9" s="53"/>
      <c r="E9" s="28"/>
      <c r="F9" s="30"/>
      <c r="G9" s="11" t="s">
        <v>39</v>
      </c>
      <c r="H9" s="10">
        <v>360.16</v>
      </c>
      <c r="I9" s="31"/>
      <c r="J9" s="31"/>
      <c r="K9" s="26"/>
      <c r="L9" s="26"/>
      <c r="M9" s="31"/>
      <c r="N9" s="12"/>
      <c r="O9" s="26"/>
    </row>
    <row r="10" spans="2:15" ht="24.75" customHeight="1" thickTop="1">
      <c r="B10" s="42" t="s">
        <v>7</v>
      </c>
      <c r="C10" s="51" t="s">
        <v>31</v>
      </c>
      <c r="D10" s="50" t="s">
        <v>32</v>
      </c>
      <c r="E10" s="27" t="s">
        <v>33</v>
      </c>
      <c r="F10" s="50" t="s">
        <v>34</v>
      </c>
      <c r="G10" s="22" t="s">
        <v>38</v>
      </c>
      <c r="H10" s="9">
        <v>80464.18</v>
      </c>
      <c r="I10" s="25">
        <f>H10+H11</f>
        <v>96258.98</v>
      </c>
      <c r="J10" s="25">
        <v>3549.92</v>
      </c>
      <c r="K10" s="25">
        <f>(I10+J10)*0.1</f>
        <v>9980.89</v>
      </c>
      <c r="L10" s="25">
        <f>I10*0.12</f>
        <v>11551.077599999999</v>
      </c>
      <c r="M10" s="32">
        <f>I10+J10+K10+L10</f>
        <v>121340.8676</v>
      </c>
      <c r="N10" s="15"/>
      <c r="O10" s="25">
        <f>M10*80%</f>
        <v>97072.69408</v>
      </c>
    </row>
    <row r="11" spans="2:15" ht="24.75" customHeight="1" thickBot="1">
      <c r="B11" s="30"/>
      <c r="C11" s="52"/>
      <c r="D11" s="53"/>
      <c r="E11" s="28"/>
      <c r="F11" s="30"/>
      <c r="G11" s="11" t="s">
        <v>39</v>
      </c>
      <c r="H11" s="10">
        <v>15794.8</v>
      </c>
      <c r="I11" s="31"/>
      <c r="J11" s="31"/>
      <c r="K11" s="26"/>
      <c r="L11" s="26"/>
      <c r="M11" s="31"/>
      <c r="N11" s="12"/>
      <c r="O11" s="26"/>
    </row>
    <row r="12" spans="2:15" ht="24.75" customHeight="1" thickTop="1">
      <c r="B12" s="42" t="s">
        <v>8</v>
      </c>
      <c r="C12" s="48" t="s">
        <v>43</v>
      </c>
      <c r="D12" s="48" t="s">
        <v>44</v>
      </c>
      <c r="E12" s="27" t="s">
        <v>45</v>
      </c>
      <c r="F12" s="29" t="s">
        <v>34</v>
      </c>
      <c r="G12" s="8" t="s">
        <v>38</v>
      </c>
      <c r="H12" s="9">
        <v>30358.68</v>
      </c>
      <c r="I12" s="25">
        <f>H12+H13</f>
        <v>36928.770000000004</v>
      </c>
      <c r="J12" s="25">
        <v>1087.36</v>
      </c>
      <c r="K12" s="25">
        <f>(I12+J12)*0.1</f>
        <v>3801.6130000000007</v>
      </c>
      <c r="L12" s="25">
        <f>I12*0.12</f>
        <v>4431.4524</v>
      </c>
      <c r="M12" s="32">
        <f>I12+J12+K12+L12</f>
        <v>46249.195400000004</v>
      </c>
      <c r="N12" s="15"/>
      <c r="O12" s="25">
        <f>M12*80%</f>
        <v>36999.356320000006</v>
      </c>
    </row>
    <row r="13" spans="2:15" ht="24.75" customHeight="1" thickBot="1">
      <c r="B13" s="30"/>
      <c r="C13" s="49"/>
      <c r="D13" s="49"/>
      <c r="E13" s="36"/>
      <c r="F13" s="30"/>
      <c r="G13" s="11" t="s">
        <v>39</v>
      </c>
      <c r="H13" s="10">
        <v>6570.09</v>
      </c>
      <c r="I13" s="31"/>
      <c r="J13" s="31"/>
      <c r="K13" s="26"/>
      <c r="L13" s="26"/>
      <c r="M13" s="31"/>
      <c r="N13" s="12"/>
      <c r="O13" s="26"/>
    </row>
    <row r="14" spans="2:15" ht="24.75" customHeight="1" thickTop="1">
      <c r="B14" s="42" t="s">
        <v>9</v>
      </c>
      <c r="C14" s="50" t="s">
        <v>28</v>
      </c>
      <c r="D14" s="50" t="s">
        <v>29</v>
      </c>
      <c r="E14" s="27" t="s">
        <v>30</v>
      </c>
      <c r="F14" s="50" t="s">
        <v>27</v>
      </c>
      <c r="G14" s="8" t="s">
        <v>38</v>
      </c>
      <c r="H14" s="9">
        <v>41957.03</v>
      </c>
      <c r="I14" s="25">
        <f>H14+H15</f>
        <v>50348.436</v>
      </c>
      <c r="J14" s="25">
        <v>1557.17</v>
      </c>
      <c r="K14" s="25">
        <f>(I14+J14)*0.1</f>
        <v>5190.560600000001</v>
      </c>
      <c r="L14" s="25">
        <f>I14*0.12</f>
        <v>6041.81232</v>
      </c>
      <c r="M14" s="32">
        <f>I14+J14+K14+L14</f>
        <v>63137.978919999994</v>
      </c>
      <c r="N14" s="15"/>
      <c r="O14" s="25">
        <f>M14*80%</f>
        <v>50510.383136</v>
      </c>
    </row>
    <row r="15" spans="2:15" ht="24.75" customHeight="1" thickBot="1">
      <c r="B15" s="30"/>
      <c r="C15" s="30"/>
      <c r="D15" s="53"/>
      <c r="E15" s="28"/>
      <c r="F15" s="30"/>
      <c r="G15" s="11" t="s">
        <v>39</v>
      </c>
      <c r="H15" s="10">
        <f>H14*0.2</f>
        <v>8391.406</v>
      </c>
      <c r="I15" s="31"/>
      <c r="J15" s="31"/>
      <c r="K15" s="26"/>
      <c r="L15" s="26"/>
      <c r="M15" s="31"/>
      <c r="N15" s="12"/>
      <c r="O15" s="26"/>
    </row>
    <row r="16" spans="2:15" ht="24.75" customHeight="1" thickTop="1">
      <c r="B16" s="42" t="s">
        <v>10</v>
      </c>
      <c r="C16" s="48" t="s">
        <v>40</v>
      </c>
      <c r="D16" s="48" t="s">
        <v>41</v>
      </c>
      <c r="E16" s="27" t="s">
        <v>42</v>
      </c>
      <c r="F16" s="29" t="s">
        <v>34</v>
      </c>
      <c r="G16" s="8" t="s">
        <v>38</v>
      </c>
      <c r="H16" s="9">
        <v>66669.76</v>
      </c>
      <c r="I16" s="25">
        <f>H16+H17</f>
        <v>80003.70999999999</v>
      </c>
      <c r="J16" s="25">
        <v>2123.66</v>
      </c>
      <c r="K16" s="25">
        <f>(I16+J16)*0.1</f>
        <v>8212.737</v>
      </c>
      <c r="L16" s="25">
        <f>I16*0.12</f>
        <v>9600.445199999998</v>
      </c>
      <c r="M16" s="32">
        <f>I16+J16+K16+L16</f>
        <v>99940.55219999999</v>
      </c>
      <c r="N16" s="15"/>
      <c r="O16" s="25">
        <f>M16*80%</f>
        <v>79952.44176</v>
      </c>
    </row>
    <row r="17" spans="2:15" ht="24.75" customHeight="1" thickBot="1">
      <c r="B17" s="30"/>
      <c r="C17" s="49"/>
      <c r="D17" s="49"/>
      <c r="E17" s="66"/>
      <c r="F17" s="30"/>
      <c r="G17" s="11" t="s">
        <v>39</v>
      </c>
      <c r="H17" s="10">
        <v>13333.95</v>
      </c>
      <c r="I17" s="31"/>
      <c r="J17" s="31"/>
      <c r="K17" s="26"/>
      <c r="L17" s="26"/>
      <c r="M17" s="31"/>
      <c r="N17" s="12"/>
      <c r="O17" s="26"/>
    </row>
    <row r="18" spans="2:15" ht="24.75" customHeight="1" thickTop="1">
      <c r="B18" s="42" t="s">
        <v>11</v>
      </c>
      <c r="C18" s="48" t="s">
        <v>35</v>
      </c>
      <c r="D18" s="48" t="s">
        <v>36</v>
      </c>
      <c r="E18" s="27" t="s">
        <v>37</v>
      </c>
      <c r="F18" s="50" t="s">
        <v>34</v>
      </c>
      <c r="G18" s="22" t="s">
        <v>38</v>
      </c>
      <c r="H18" s="23">
        <v>81565.25</v>
      </c>
      <c r="I18" s="25">
        <f>H18+H19</f>
        <v>85486.69</v>
      </c>
      <c r="J18" s="25">
        <v>0</v>
      </c>
      <c r="K18" s="25">
        <f>(I18+J18)*0.1</f>
        <v>8548.669</v>
      </c>
      <c r="L18" s="25">
        <f>I18*0.12</f>
        <v>10258.4028</v>
      </c>
      <c r="M18" s="32">
        <f>I18+J18+K18+L18</f>
        <v>104293.7618</v>
      </c>
      <c r="N18" s="15"/>
      <c r="O18" s="25">
        <f>M18*80%</f>
        <v>83435.00944</v>
      </c>
    </row>
    <row r="19" spans="2:15" ht="24.75" customHeight="1" thickBot="1">
      <c r="B19" s="30"/>
      <c r="C19" s="49"/>
      <c r="D19" s="49"/>
      <c r="E19" s="36"/>
      <c r="F19" s="30"/>
      <c r="G19" s="11" t="s">
        <v>39</v>
      </c>
      <c r="H19" s="10">
        <v>3921.44</v>
      </c>
      <c r="I19" s="31"/>
      <c r="J19" s="31"/>
      <c r="K19" s="26"/>
      <c r="L19" s="26"/>
      <c r="M19" s="31"/>
      <c r="N19" s="12"/>
      <c r="O19" s="26"/>
    </row>
    <row r="20" ht="24.75" customHeight="1" thickTop="1"/>
    <row r="21" spans="10:15" ht="12.75">
      <c r="J21" s="5"/>
      <c r="O21" s="21"/>
    </row>
    <row r="22" spans="6:15" ht="24.75" customHeight="1">
      <c r="F22" s="6"/>
      <c r="G22" s="62"/>
      <c r="H22" s="62"/>
      <c r="I22" s="62"/>
      <c r="J22" s="62"/>
      <c r="K22" s="62"/>
      <c r="L22" s="65" t="s">
        <v>21</v>
      </c>
      <c r="M22" s="63">
        <f>SUM(M8:M19)</f>
        <v>476121.0953199999</v>
      </c>
      <c r="N22" s="3"/>
      <c r="O22" s="63">
        <f>SUM(O8:O19)</f>
        <v>380896.87625599996</v>
      </c>
    </row>
    <row r="23" spans="6:15" ht="24.75" customHeight="1">
      <c r="F23" s="4"/>
      <c r="H23" s="5"/>
      <c r="I23" s="5"/>
      <c r="J23" s="5"/>
      <c r="L23" s="65"/>
      <c r="M23" s="64"/>
      <c r="N23" s="3"/>
      <c r="O23" s="63"/>
    </row>
    <row r="24" spans="6:15" ht="14.25">
      <c r="F24" s="4"/>
      <c r="H24" s="5"/>
      <c r="I24" s="5"/>
      <c r="J24" s="5"/>
      <c r="L24" s="18"/>
      <c r="M24" s="19"/>
      <c r="N24" s="4"/>
      <c r="O24" s="20"/>
    </row>
    <row r="25" spans="6:15" ht="14.25">
      <c r="F25" s="4"/>
      <c r="H25" s="5"/>
      <c r="I25" s="5"/>
      <c r="J25" s="5"/>
      <c r="L25" s="18"/>
      <c r="M25" s="19"/>
      <c r="N25" s="4"/>
      <c r="O25" s="20"/>
    </row>
    <row r="26" spans="6:15" ht="14.25">
      <c r="F26" s="4"/>
      <c r="H26" s="5"/>
      <c r="I26" s="5"/>
      <c r="J26" s="5"/>
      <c r="L26" s="18"/>
      <c r="M26" s="19"/>
      <c r="N26" s="4"/>
      <c r="O26" s="20"/>
    </row>
    <row r="27" spans="6:15" ht="14.25">
      <c r="F27" s="4"/>
      <c r="H27" s="5"/>
      <c r="I27" s="5"/>
      <c r="J27" s="5"/>
      <c r="L27" s="18"/>
      <c r="M27" s="19"/>
      <c r="N27" s="4"/>
      <c r="O27" s="20"/>
    </row>
    <row r="28" spans="6:15" ht="14.25">
      <c r="F28" s="4"/>
      <c r="H28" s="5"/>
      <c r="I28" s="5"/>
      <c r="J28" s="5"/>
      <c r="L28" s="18"/>
      <c r="M28" s="19"/>
      <c r="N28" s="4"/>
      <c r="O28" s="20"/>
    </row>
    <row r="29" spans="6:15" ht="13.5" customHeight="1">
      <c r="F29" s="4"/>
      <c r="H29" s="5"/>
      <c r="I29" s="5"/>
      <c r="J29" s="5"/>
      <c r="L29" s="18"/>
      <c r="M29" s="19"/>
      <c r="N29" s="4"/>
      <c r="O29" s="20"/>
    </row>
    <row r="30" spans="6:15" ht="14.25">
      <c r="F30" s="4"/>
      <c r="H30" s="5"/>
      <c r="I30" s="5"/>
      <c r="J30" s="5"/>
      <c r="L30" s="18"/>
      <c r="M30" s="19"/>
      <c r="N30" s="4"/>
      <c r="O30" s="20"/>
    </row>
    <row r="31" spans="6:15" ht="14.25">
      <c r="F31" s="4"/>
      <c r="H31" s="5"/>
      <c r="I31" s="5"/>
      <c r="J31" s="5"/>
      <c r="L31" s="18"/>
      <c r="M31" s="19"/>
      <c r="N31" s="4"/>
      <c r="O31" s="20"/>
    </row>
    <row r="32" ht="12.75">
      <c r="J32" s="5"/>
    </row>
    <row r="33" spans="2:15" ht="21" customHeight="1">
      <c r="B33" s="46" t="s">
        <v>19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3:11" ht="14.25">
      <c r="C34" s="16"/>
      <c r="D34" s="16"/>
      <c r="E34" s="16"/>
      <c r="F34" s="16"/>
      <c r="G34" s="16"/>
      <c r="H34" s="16"/>
      <c r="I34" s="16"/>
      <c r="J34" s="16"/>
      <c r="K34" s="16"/>
    </row>
    <row r="35" spans="1:15" ht="73.5" customHeight="1">
      <c r="A35" s="24"/>
      <c r="B35" s="17">
        <v>1</v>
      </c>
      <c r="C35" s="33" t="s">
        <v>47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73.5" customHeight="1">
      <c r="A36" s="24"/>
      <c r="B36" s="17">
        <v>2</v>
      </c>
      <c r="C36" s="33" t="s">
        <v>48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1:15" ht="73.5" customHeight="1">
      <c r="A37" s="24"/>
      <c r="B37" s="17">
        <v>3</v>
      </c>
      <c r="C37" s="33" t="s">
        <v>49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</row>
    <row r="38" spans="1:15" ht="83.25" customHeight="1">
      <c r="A38" s="24"/>
      <c r="B38" s="17">
        <v>4</v>
      </c>
      <c r="C38" s="33" t="s">
        <v>0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15" ht="72.75" customHeight="1">
      <c r="A39" s="24"/>
      <c r="B39" s="17">
        <v>5</v>
      </c>
      <c r="C39" s="33" t="s">
        <v>50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1:15" ht="120" customHeight="1">
      <c r="A40" s="24"/>
      <c r="B40" s="17">
        <v>6</v>
      </c>
      <c r="C40" s="43" t="s">
        <v>51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5"/>
    </row>
    <row r="41" ht="72" customHeight="1"/>
  </sheetData>
  <mergeCells count="87">
    <mergeCell ref="E16:E17"/>
    <mergeCell ref="M10:M11"/>
    <mergeCell ref="O8:O9"/>
    <mergeCell ref="L10:L11"/>
    <mergeCell ref="F8:F9"/>
    <mergeCell ref="I8:I9"/>
    <mergeCell ref="J8:J9"/>
    <mergeCell ref="K8:K9"/>
    <mergeCell ref="K10:K11"/>
    <mergeCell ref="F10:F11"/>
    <mergeCell ref="B18:B19"/>
    <mergeCell ref="M22:M23"/>
    <mergeCell ref="O22:O23"/>
    <mergeCell ref="L22:L23"/>
    <mergeCell ref="E18:E19"/>
    <mergeCell ref="C18:C19"/>
    <mergeCell ref="C39:O39"/>
    <mergeCell ref="C37:O37"/>
    <mergeCell ref="C36:O36"/>
    <mergeCell ref="D18:D19"/>
    <mergeCell ref="G22:K22"/>
    <mergeCell ref="F18:F19"/>
    <mergeCell ref="I18:I19"/>
    <mergeCell ref="J18:J19"/>
    <mergeCell ref="O18:O19"/>
    <mergeCell ref="L18:L19"/>
    <mergeCell ref="B2:O2"/>
    <mergeCell ref="G5:L5"/>
    <mergeCell ref="D10:D11"/>
    <mergeCell ref="E10:E11"/>
    <mergeCell ref="O5:O6"/>
    <mergeCell ref="M5:M6"/>
    <mergeCell ref="B5:B6"/>
    <mergeCell ref="B8:B9"/>
    <mergeCell ref="O10:O11"/>
    <mergeCell ref="B3:O3"/>
    <mergeCell ref="K14:K15"/>
    <mergeCell ref="L8:L9"/>
    <mergeCell ref="M8:M9"/>
    <mergeCell ref="D8:D9"/>
    <mergeCell ref="D12:D13"/>
    <mergeCell ref="I10:I11"/>
    <mergeCell ref="D14:D15"/>
    <mergeCell ref="E14:E15"/>
    <mergeCell ref="F14:F15"/>
    <mergeCell ref="M14:M15"/>
    <mergeCell ref="C16:C17"/>
    <mergeCell ref="C14:C15"/>
    <mergeCell ref="C10:C11"/>
    <mergeCell ref="B10:B11"/>
    <mergeCell ref="B12:B13"/>
    <mergeCell ref="B14:B15"/>
    <mergeCell ref="C12:C13"/>
    <mergeCell ref="C8:C9"/>
    <mergeCell ref="C40:O40"/>
    <mergeCell ref="B33:O33"/>
    <mergeCell ref="K12:K13"/>
    <mergeCell ref="I16:I17"/>
    <mergeCell ref="J16:J17"/>
    <mergeCell ref="J12:J13"/>
    <mergeCell ref="I12:I13"/>
    <mergeCell ref="D16:D17"/>
    <mergeCell ref="B16:B17"/>
    <mergeCell ref="C5:C6"/>
    <mergeCell ref="D5:D6"/>
    <mergeCell ref="E5:E6"/>
    <mergeCell ref="F5:F6"/>
    <mergeCell ref="C38:O38"/>
    <mergeCell ref="E12:E13"/>
    <mergeCell ref="F12:F13"/>
    <mergeCell ref="K18:K19"/>
    <mergeCell ref="M18:M19"/>
    <mergeCell ref="C35:O35"/>
    <mergeCell ref="I14:I15"/>
    <mergeCell ref="O14:O15"/>
    <mergeCell ref="O12:O13"/>
    <mergeCell ref="M12:M13"/>
    <mergeCell ref="O16:O17"/>
    <mergeCell ref="E8:E9"/>
    <mergeCell ref="F16:F17"/>
    <mergeCell ref="J10:J11"/>
    <mergeCell ref="L16:L17"/>
    <mergeCell ref="M16:M17"/>
    <mergeCell ref="J14:J15"/>
    <mergeCell ref="L14:L15"/>
    <mergeCell ref="K16:K17"/>
    <mergeCell ref="L12:L13"/>
  </mergeCells>
  <printOptions horizontalCentered="1" verticalCentered="1"/>
  <pageMargins left="0.1968503937007874" right="0.2755905511811024" top="0.85" bottom="0.38" header="0.54" footer="0.18"/>
  <pageSetup fitToWidth="2" horizontalDpi="600" verticalDpi="600" orientation="landscape" paperSize="9" scale="80" r:id="rId1"/>
  <headerFooter alignWithMargins="0">
    <oddHeader>&amp;C&amp;A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creato</dc:creator>
  <cp:keywords/>
  <dc:description/>
  <cp:lastModifiedBy>235</cp:lastModifiedBy>
  <cp:lastPrinted>2008-06-10T13:38:16Z</cp:lastPrinted>
  <dcterms:created xsi:type="dcterms:W3CDTF">2002-12-30T14:00:21Z</dcterms:created>
  <dcterms:modified xsi:type="dcterms:W3CDTF">2012-01-26T14:07:32Z</dcterms:modified>
  <cp:category/>
  <cp:version/>
  <cp:contentType/>
  <cp:contentStatus/>
</cp:coreProperties>
</file>