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legato 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<sst xmlns="http://schemas.openxmlformats.org/spreadsheetml/2006/main" count="46" uniqueCount="34">
  <si>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Ammissione al premio dei Comuni promotori di Programmi di Qualificazione Urbana (P.Q.U.) accreditati con D.D.  58/2007</t>
  </si>
  <si>
    <t>numero d'ordine di cui alle note</t>
  </si>
  <si>
    <t>Punteggio totale          graduatoria</t>
  </si>
  <si>
    <t>Comune sede dell'intervento</t>
  </si>
  <si>
    <t xml:space="preserve">quadro economico di spesa ammessa </t>
  </si>
  <si>
    <t>Totale                         spesa ammessa         max.  700.000,00  (per parcheggi max. 200.000,00)</t>
  </si>
  <si>
    <t>Premio corrisposto</t>
  </si>
  <si>
    <r>
      <t xml:space="preserve">lavori                                 a base d'asta                                                      </t>
    </r>
    <r>
      <rPr>
        <i/>
        <sz val="8"/>
        <color indexed="10"/>
        <rFont val="Arial"/>
        <family val="2"/>
      </rPr>
      <t>/ netto contrattuale</t>
    </r>
  </si>
  <si>
    <t>oneri                                           di sicurezza                      max 4%</t>
  </si>
  <si>
    <t>IVA al 10%</t>
  </si>
  <si>
    <r>
      <t xml:space="preserve">Spese tecniche max.12% </t>
    </r>
    <r>
      <rPr>
        <sz val="8"/>
        <rFont val="Arial"/>
        <family val="2"/>
      </rPr>
      <t>(IVA e oneri compresi)</t>
    </r>
  </si>
  <si>
    <t>percentuale</t>
  </si>
  <si>
    <t>importo</t>
  </si>
  <si>
    <t>TORRE PELLICE (TO)</t>
  </si>
  <si>
    <t>via Caduti per la Libertà - via matteotti</t>
  </si>
  <si>
    <t xml:space="preserve">Ammissione al premio dei Comuni promotori di Programmi di Qualificazione Urbana (P.Q.U.) accreditati con D.D. 33 del 11/10/2007 </t>
  </si>
  <si>
    <t>CANALE</t>
  </si>
  <si>
    <t>parcheggio piazza cittadella</t>
  </si>
  <si>
    <t>DOGLIANI</t>
  </si>
  <si>
    <t>piazza Umberto I e piazza san Paolo</t>
  </si>
  <si>
    <t>DRONERO</t>
  </si>
  <si>
    <t>piazza manuel s. giovanni e via torino</t>
  </si>
  <si>
    <t>PEVERAGNO</t>
  </si>
  <si>
    <t xml:space="preserve">via bersezio, via roma e via prieri </t>
  </si>
  <si>
    <t>VALLE MOSSO</t>
  </si>
  <si>
    <t>piazza Alpini, via B. Sella, via Roma, piazza della Repubblica  e piazza Martiri della Libertà</t>
  </si>
  <si>
    <t>totale</t>
  </si>
  <si>
    <t>Annotazioni</t>
  </si>
  <si>
    <r>
      <t xml:space="preserve">La colonna </t>
    </r>
    <r>
      <rPr>
        <b/>
        <sz val="14"/>
        <rFont val="Arial"/>
        <family val="2"/>
      </rPr>
      <t>"lavori a base d'asta"</t>
    </r>
    <r>
      <rPr>
        <sz val="14"/>
        <rFont val="Arial"/>
        <family val="2"/>
      </rPr>
      <t xml:space="preserve"> individua le opere ritenute ammissibili: impianto illuminazione pubblica di via Arnaud non rientra tra queste in quanto non di proprietà comunale. 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e la  colonna "spese tecniche" riportano le percentuali individuate nel quadro economico. </t>
    </r>
  </si>
  <si>
    <t>L'intervento prevede la sistemazione di un'area a parcheggio;  viene ammessa la spesa massima relativa ai parcheggi prevista dal bando.</t>
  </si>
  <si>
    <r>
      <t xml:space="preserve">La colonna </t>
    </r>
    <r>
      <rPr>
        <b/>
        <sz val="14"/>
        <rFont val="Arial"/>
        <family val="2"/>
      </rPr>
      <t>"lavori a base d'asta"</t>
    </r>
    <r>
      <rPr>
        <sz val="14"/>
        <rFont val="Arial"/>
        <family val="2"/>
      </rPr>
      <t xml:space="preserve"> individua le opere ritenute ammissibili: l'impianto per la linea telecom, in quanto non di proprietà comunale, non rientra tra queste. 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riporta la percentuale individuata nel quadro economico del progetto. La colonna </t>
    </r>
    <r>
      <rPr>
        <b/>
        <sz val="14"/>
        <rFont val="Arial"/>
        <family val="2"/>
      </rPr>
      <t>"spese tecniche"</t>
    </r>
    <r>
      <rPr>
        <sz val="14"/>
        <rFont val="Arial"/>
        <family val="2"/>
      </rPr>
      <t xml:space="preserve"> riporta la percentuale massima prevista nel bando.</t>
    </r>
  </si>
  <si>
    <r>
      <t xml:space="preserve">Nella colonna </t>
    </r>
    <r>
      <rPr>
        <b/>
        <sz val="14"/>
        <rFont val="Arial"/>
        <family val="2"/>
      </rPr>
      <t>"lavori a base d'asta"</t>
    </r>
    <r>
      <rPr>
        <sz val="14"/>
        <rFont val="Arial"/>
        <family val="2"/>
      </rPr>
      <t xml:space="preserve">  sono ritenute ammissibili tutte le opere previste. 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riporta la percentuale individuata nel quadro economico del progetto. La colonna </t>
    </r>
    <r>
      <rPr>
        <b/>
        <sz val="14"/>
        <rFont val="Arial"/>
        <family val="2"/>
      </rPr>
      <t>"spese tecniche"</t>
    </r>
    <r>
      <rPr>
        <sz val="14"/>
        <rFont val="Arial"/>
        <family val="2"/>
      </rPr>
      <t xml:space="preserve"> riporta la percentuale massima prevista nel bando</t>
    </r>
  </si>
  <si>
    <r>
      <t xml:space="preserve">Nella colonna </t>
    </r>
    <r>
      <rPr>
        <b/>
        <sz val="14"/>
        <rFont val="Arial"/>
        <family val="2"/>
      </rPr>
      <t>"lavori a base d'asta"</t>
    </r>
    <r>
      <rPr>
        <sz val="14"/>
        <rFont val="Arial"/>
        <family val="2"/>
      </rPr>
      <t xml:space="preserve">  sono ritenute ammissibili tutte le opere previste. 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e la  colonna "spese tecniche" riportano le percentuali individuate nel quadro economico del progetto. </t>
    </r>
  </si>
  <si>
    <r>
      <t xml:space="preserve">La colonna </t>
    </r>
    <r>
      <rPr>
        <b/>
        <sz val="14"/>
        <rFont val="Arial"/>
        <family val="2"/>
      </rPr>
      <t>"lavori a base d'asta"</t>
    </r>
    <r>
      <rPr>
        <sz val="14"/>
        <rFont val="Arial"/>
        <family val="2"/>
      </rPr>
      <t xml:space="preserve"> individua le opere ritenute ammissibili: le opere relative all'area camper e magazzini di piazza Alpini, nonchè quelle relative al monumento di piazza Martiri della Libertà, non rientrano tra queste. 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riporta la percentuale individuata nel quadro economico del progetto. La colonna </t>
    </r>
    <r>
      <rPr>
        <b/>
        <sz val="14"/>
        <rFont val="Arial"/>
        <family val="2"/>
      </rPr>
      <t>"spese tecniche"</t>
    </r>
    <r>
      <rPr>
        <sz val="14"/>
        <rFont val="Arial"/>
        <family val="2"/>
      </rPr>
      <t xml:space="preserve"> riporta la percentuale massima prevista nel bando.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</si>
</sst>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0.00"/>
    <numFmt numFmtId="168" formatCode="_-[$€-2]\ * #,##0.00_-;\-[$€-2]\ * #,##0.00_-;_-[$€-2]\ * \-??_-;_-@_-"/>
    <numFmt numFmtId="169" formatCode="0.00%"/>
    <numFmt numFmtId="170" formatCode="@"/>
  </numFmts>
  <fonts count="13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 horizontal="left" vertical="center"/>
    </xf>
    <xf numFmtId="164" fontId="0" fillId="0" borderId="5" xfId="0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Fill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/>
    </xf>
    <xf numFmtId="168" fontId="9" fillId="2" borderId="14" xfId="0" applyNumberFormat="1" applyFont="1" applyFill="1" applyBorder="1" applyAlignment="1">
      <alignment horizontal="center" vertical="center"/>
    </xf>
    <xf numFmtId="165" fontId="9" fillId="2" borderId="15" xfId="0" applyNumberFormat="1" applyFont="1" applyFill="1" applyBorder="1" applyAlignment="1">
      <alignment horizontal="center" vertical="center" wrapText="1"/>
    </xf>
    <xf numFmtId="169" fontId="8" fillId="2" borderId="12" xfId="0" applyNumberFormat="1" applyFont="1" applyFill="1" applyBorder="1" applyAlignment="1">
      <alignment horizontal="center" vertical="center"/>
    </xf>
    <xf numFmtId="168" fontId="9" fillId="2" borderId="16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8" fillId="0" borderId="0" xfId="0" applyFont="1" applyAlignment="1">
      <alignment/>
    </xf>
    <xf numFmtId="165" fontId="8" fillId="0" borderId="3" xfId="0" applyNumberFormat="1" applyFont="1" applyFill="1" applyBorder="1" applyAlignment="1">
      <alignment vertical="center"/>
    </xf>
    <xf numFmtId="168" fontId="9" fillId="0" borderId="17" xfId="0" applyNumberFormat="1" applyFont="1" applyFill="1" applyBorder="1" applyAlignment="1">
      <alignment vertical="center"/>
    </xf>
    <xf numFmtId="169" fontId="8" fillId="0" borderId="3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vertical="center"/>
    </xf>
    <xf numFmtId="166" fontId="5" fillId="0" borderId="19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/>
    </xf>
    <xf numFmtId="168" fontId="8" fillId="0" borderId="8" xfId="0" applyNumberFormat="1" applyFont="1" applyBorder="1" applyAlignment="1">
      <alignment horizontal="center" vertical="center"/>
    </xf>
    <xf numFmtId="164" fontId="0" fillId="0" borderId="1" xfId="0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10" xfId="0" applyFill="1" applyBorder="1" applyAlignment="1">
      <alignment/>
    </xf>
    <xf numFmtId="166" fontId="5" fillId="0" borderId="11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left" vertical="center" wrapText="1"/>
    </xf>
    <xf numFmtId="168" fontId="9" fillId="2" borderId="20" xfId="0" applyNumberFormat="1" applyFont="1" applyFill="1" applyBorder="1" applyAlignment="1">
      <alignment horizontal="center" vertical="center"/>
    </xf>
    <xf numFmtId="164" fontId="9" fillId="2" borderId="23" xfId="0" applyFont="1" applyFill="1" applyBorder="1" applyAlignment="1">
      <alignment horizontal="left" vertical="center"/>
    </xf>
    <xf numFmtId="164" fontId="0" fillId="0" borderId="5" xfId="0" applyFill="1" applyBorder="1" applyAlignment="1">
      <alignment/>
    </xf>
    <xf numFmtId="169" fontId="8" fillId="0" borderId="3" xfId="0" applyNumberFormat="1" applyFont="1" applyFill="1" applyBorder="1" applyAlignment="1">
      <alignment horizontal="center" vertical="center"/>
    </xf>
    <xf numFmtId="168" fontId="9" fillId="0" borderId="18" xfId="0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4" fontId="0" fillId="2" borderId="15" xfId="0" applyFill="1" applyBorder="1" applyAlignment="1">
      <alignment/>
    </xf>
    <xf numFmtId="165" fontId="8" fillId="0" borderId="24" xfId="0" applyNumberFormat="1" applyFont="1" applyBorder="1" applyAlignment="1">
      <alignment horizontal="center" vertical="center" wrapText="1"/>
    </xf>
    <xf numFmtId="164" fontId="0" fillId="0" borderId="20" xfId="0" applyFill="1" applyBorder="1" applyAlignment="1">
      <alignment/>
    </xf>
    <xf numFmtId="164" fontId="0" fillId="0" borderId="23" xfId="0" applyFont="1" applyFill="1" applyBorder="1" applyAlignment="1">
      <alignment horizontal="left" vertical="center" wrapText="1"/>
    </xf>
    <xf numFmtId="170" fontId="5" fillId="0" borderId="25" xfId="0" applyNumberFormat="1" applyFont="1" applyBorder="1" applyAlignment="1">
      <alignment horizontal="center"/>
    </xf>
    <xf numFmtId="164" fontId="10" fillId="2" borderId="23" xfId="0" applyFont="1" applyFill="1" applyBorder="1" applyAlignment="1">
      <alignment horizontal="left" vertical="center"/>
    </xf>
    <xf numFmtId="168" fontId="10" fillId="2" borderId="26" xfId="0" applyNumberFormat="1" applyFont="1" applyFill="1" applyBorder="1" applyAlignment="1">
      <alignment vertical="center"/>
    </xf>
    <xf numFmtId="164" fontId="1" fillId="0" borderId="0" xfId="0" applyFont="1" applyAlignment="1">
      <alignment/>
    </xf>
    <xf numFmtId="164" fontId="1" fillId="0" borderId="2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9" fillId="0" borderId="0" xfId="0" applyFont="1" applyFill="1" applyBorder="1" applyAlignment="1">
      <alignment horizontal="left" vertical="center"/>
    </xf>
    <xf numFmtId="168" fontId="9" fillId="0" borderId="0" xfId="0" applyNumberFormat="1" applyFont="1" applyFill="1" applyBorder="1" applyAlignment="1">
      <alignment vertical="center"/>
    </xf>
    <xf numFmtId="164" fontId="0" fillId="0" borderId="0" xfId="0" applyFill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 wrapText="1"/>
    </xf>
    <xf numFmtId="164" fontId="12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6" fontId="10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 wrapText="1"/>
    </xf>
    <xf numFmtId="164" fontId="0" fillId="0" borderId="0" xfId="0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="69" zoomScaleNormal="69" workbookViewId="0" topLeftCell="A1">
      <selection activeCell="D45" sqref="D45"/>
    </sheetView>
  </sheetViews>
  <sheetFormatPr defaultColWidth="9.140625" defaultRowHeight="12.75"/>
  <cols>
    <col min="1" max="1" width="11.421875" style="1" customWidth="1"/>
    <col min="2" max="2" width="6.8515625" style="0" customWidth="1"/>
    <col min="3" max="3" width="10.28125" style="0" customWidth="1"/>
    <col min="4" max="4" width="38.140625" style="0" customWidth="1"/>
    <col min="5" max="8" width="15.7109375" style="0" customWidth="1"/>
    <col min="9" max="9" width="20.7109375" style="0" customWidth="1"/>
    <col min="10" max="10" width="0" style="0" hidden="1" customWidth="1"/>
    <col min="11" max="11" width="13.7109375" style="2" customWidth="1"/>
    <col min="12" max="12" width="21.140625" style="0" customWidth="1"/>
  </cols>
  <sheetData>
    <row r="2" spans="2:12" ht="31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26.25" customHeight="1">
      <c r="B3" s="4" t="s">
        <v>1</v>
      </c>
      <c r="C3" s="4" t="s">
        <v>2</v>
      </c>
      <c r="D3" s="5" t="s">
        <v>3</v>
      </c>
      <c r="E3" s="6" t="s">
        <v>4</v>
      </c>
      <c r="F3" s="6"/>
      <c r="G3" s="6"/>
      <c r="H3" s="6"/>
      <c r="I3" s="7" t="s">
        <v>5</v>
      </c>
      <c r="K3" s="7" t="s">
        <v>6</v>
      </c>
      <c r="L3" s="7"/>
    </row>
    <row r="4" spans="2:12" ht="56.25" customHeight="1">
      <c r="B4" s="4"/>
      <c r="C4" s="4"/>
      <c r="D4" s="5"/>
      <c r="E4" s="8" t="s">
        <v>7</v>
      </c>
      <c r="F4" s="8" t="s">
        <v>8</v>
      </c>
      <c r="G4" s="8" t="s">
        <v>9</v>
      </c>
      <c r="H4" s="8" t="s">
        <v>10</v>
      </c>
      <c r="I4" s="7"/>
      <c r="K4" s="7" t="s">
        <v>11</v>
      </c>
      <c r="L4" s="7" t="s">
        <v>12</v>
      </c>
    </row>
    <row r="6" spans="2:12" ht="31.5" customHeight="1">
      <c r="B6" s="9">
        <v>1</v>
      </c>
      <c r="C6" s="10">
        <v>7.79</v>
      </c>
      <c r="D6" s="11" t="s">
        <v>13</v>
      </c>
      <c r="E6" s="12"/>
      <c r="F6" s="12"/>
      <c r="G6" s="12"/>
      <c r="H6" s="12"/>
      <c r="I6" s="12"/>
      <c r="J6" s="12"/>
      <c r="K6" s="13"/>
      <c r="L6" s="14"/>
    </row>
    <row r="7" spans="2:12" ht="26.25" customHeight="1">
      <c r="B7" s="15"/>
      <c r="C7" s="16"/>
      <c r="D7" s="17" t="s">
        <v>14</v>
      </c>
      <c r="E7" s="18">
        <v>85523.7</v>
      </c>
      <c r="F7" s="18">
        <v>1737.102261537067</v>
      </c>
      <c r="G7" s="18">
        <f>SUM(E7+F7)*0.1</f>
        <v>8726.080226153706</v>
      </c>
      <c r="H7" s="18">
        <v>4426.236412314559</v>
      </c>
      <c r="I7" s="19">
        <f>SUM(E7:H7)</f>
        <v>100413.11890000533</v>
      </c>
      <c r="J7" s="20"/>
      <c r="K7" s="21"/>
      <c r="L7" s="22"/>
    </row>
    <row r="8" spans="2:12" ht="25.5" customHeight="1">
      <c r="B8" s="23"/>
      <c r="C8" s="24"/>
      <c r="D8" s="25"/>
      <c r="E8" s="26"/>
      <c r="F8" s="26"/>
      <c r="G8" s="27"/>
      <c r="H8" s="27"/>
      <c r="I8" s="28">
        <f>SUM(I7:I7)</f>
        <v>100413.11890000533</v>
      </c>
      <c r="J8" s="29"/>
      <c r="K8" s="30">
        <f>0.45+2*(C6-6)/100</f>
        <v>0.4858</v>
      </c>
      <c r="L8" s="31">
        <f>I8*K8</f>
        <v>48780.69316162259</v>
      </c>
    </row>
    <row r="9" ht="25.5" customHeight="1">
      <c r="D9" s="32"/>
    </row>
    <row r="10" spans="2:12" ht="31.5" customHeight="1">
      <c r="B10" s="3" t="s">
        <v>15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2" spans="2:12" ht="31.5" customHeight="1">
      <c r="B12" s="4" t="s">
        <v>1</v>
      </c>
      <c r="C12" s="4" t="s">
        <v>2</v>
      </c>
      <c r="D12" s="5" t="s">
        <v>3</v>
      </c>
      <c r="E12" s="6" t="s">
        <v>4</v>
      </c>
      <c r="F12" s="6"/>
      <c r="G12" s="6"/>
      <c r="H12" s="6"/>
      <c r="I12" s="7" t="s">
        <v>5</v>
      </c>
      <c r="K12" s="7" t="s">
        <v>6</v>
      </c>
      <c r="L12" s="7"/>
    </row>
    <row r="13" spans="2:12" ht="41.25" customHeight="1">
      <c r="B13" s="4"/>
      <c r="C13" s="4"/>
      <c r="D13" s="5"/>
      <c r="E13" s="8" t="s">
        <v>7</v>
      </c>
      <c r="F13" s="8" t="s">
        <v>8</v>
      </c>
      <c r="G13" s="8" t="s">
        <v>9</v>
      </c>
      <c r="H13" s="8" t="s">
        <v>10</v>
      </c>
      <c r="I13" s="7"/>
      <c r="K13" s="7" t="s">
        <v>11</v>
      </c>
      <c r="L13" s="7" t="s">
        <v>12</v>
      </c>
    </row>
    <row r="14" ht="9.75" customHeight="1">
      <c r="O14" s="33"/>
    </row>
    <row r="15" spans="2:12" ht="24.75" customHeight="1">
      <c r="B15" s="9">
        <v>2</v>
      </c>
      <c r="C15" s="10">
        <v>8.32</v>
      </c>
      <c r="D15" s="11" t="s">
        <v>16</v>
      </c>
      <c r="E15" s="34"/>
      <c r="F15" s="34"/>
      <c r="G15" s="34"/>
      <c r="H15" s="34"/>
      <c r="I15" s="35"/>
      <c r="J15" s="12"/>
      <c r="K15" s="36"/>
      <c r="L15" s="37"/>
    </row>
    <row r="16" spans="2:12" ht="24.75" customHeight="1">
      <c r="B16" s="38"/>
      <c r="C16" s="39"/>
      <c r="D16" s="40" t="s">
        <v>17</v>
      </c>
      <c r="E16" s="18">
        <v>243443.61</v>
      </c>
      <c r="F16" s="18">
        <v>3500</v>
      </c>
      <c r="G16" s="18">
        <f>SUM(E16+F16)*0.1</f>
        <v>24694.361</v>
      </c>
      <c r="H16" s="41">
        <v>29213.2332</v>
      </c>
      <c r="I16" s="42">
        <v>300851.2042</v>
      </c>
      <c r="J16" s="43"/>
      <c r="K16" s="44"/>
      <c r="L16" s="45"/>
    </row>
    <row r="17" spans="2:12" ht="24.75" customHeight="1">
      <c r="B17" s="46"/>
      <c r="C17" s="47"/>
      <c r="D17" s="48"/>
      <c r="E17" s="43"/>
      <c r="F17" s="43"/>
      <c r="G17" s="43"/>
      <c r="H17" s="43"/>
      <c r="I17" s="49">
        <v>200000</v>
      </c>
      <c r="J17" s="43"/>
      <c r="K17" s="30">
        <f>0.45+2*(C15-6)/100</f>
        <v>0.4964</v>
      </c>
      <c r="L17" s="31">
        <f>I17*K17</f>
        <v>99280</v>
      </c>
    </row>
    <row r="18" spans="2:12" ht="24.75" customHeight="1">
      <c r="B18" s="9">
        <v>3</v>
      </c>
      <c r="C18" s="10">
        <v>10.28</v>
      </c>
      <c r="D18" s="50" t="s">
        <v>18</v>
      </c>
      <c r="E18" s="34"/>
      <c r="F18" s="34"/>
      <c r="G18" s="34"/>
      <c r="H18" s="34"/>
      <c r="I18" s="35"/>
      <c r="J18" s="51"/>
      <c r="K18" s="52"/>
      <c r="L18" s="53"/>
    </row>
    <row r="19" spans="2:12" ht="24.75" customHeight="1">
      <c r="B19" s="54"/>
      <c r="C19" s="55"/>
      <c r="D19" s="40" t="s">
        <v>19</v>
      </c>
      <c r="E19" s="18">
        <v>489479.18</v>
      </c>
      <c r="F19" s="18">
        <v>7895.1</v>
      </c>
      <c r="G19" s="18">
        <f>SUM(E19+F19)*0.1</f>
        <v>49737.428</v>
      </c>
      <c r="H19" s="41">
        <f>E19*0.12</f>
        <v>58737.501599999996</v>
      </c>
      <c r="I19" s="42">
        <v>585002.2901990878</v>
      </c>
      <c r="J19" s="18"/>
      <c r="K19" s="21"/>
      <c r="L19" s="22"/>
    </row>
    <row r="20" spans="2:12" ht="24.75" customHeight="1">
      <c r="B20" s="46"/>
      <c r="C20" s="47"/>
      <c r="D20" s="48"/>
      <c r="E20" s="26"/>
      <c r="F20" s="26"/>
      <c r="G20" s="27"/>
      <c r="H20" s="27"/>
      <c r="I20" s="28">
        <f>I19</f>
        <v>585002.2901990878</v>
      </c>
      <c r="J20" s="56"/>
      <c r="K20" s="30">
        <f>0.45+2*(C18-6)/100</f>
        <v>0.5356</v>
      </c>
      <c r="L20" s="31">
        <f>I20*K20</f>
        <v>313327.2266306314</v>
      </c>
    </row>
    <row r="21" spans="2:12" ht="24.75" customHeight="1">
      <c r="B21" s="9">
        <v>4</v>
      </c>
      <c r="C21" s="10">
        <v>8.63</v>
      </c>
      <c r="D21" s="50" t="s">
        <v>20</v>
      </c>
      <c r="E21" s="34"/>
      <c r="F21" s="34"/>
      <c r="G21" s="34"/>
      <c r="H21" s="34"/>
      <c r="I21" s="35"/>
      <c r="J21" s="12"/>
      <c r="K21" s="36"/>
      <c r="L21" s="37"/>
    </row>
    <row r="22" spans="2:12" ht="24.75" customHeight="1">
      <c r="B22" s="38"/>
      <c r="C22" s="39"/>
      <c r="D22" s="40" t="s">
        <v>21</v>
      </c>
      <c r="E22" s="18">
        <v>277099.39</v>
      </c>
      <c r="F22" s="18">
        <v>9568.14</v>
      </c>
      <c r="G22" s="41">
        <f>SUM(E22+F22)*0.1</f>
        <v>28666.753000000004</v>
      </c>
      <c r="H22" s="41">
        <f>E22*0.12</f>
        <v>33251.9268</v>
      </c>
      <c r="I22" s="57">
        <f>SUM(E22:H22)</f>
        <v>348586.2098</v>
      </c>
      <c r="J22" s="57"/>
      <c r="K22" s="44"/>
      <c r="L22" s="45"/>
    </row>
    <row r="23" spans="2:12" ht="24.75" customHeight="1">
      <c r="B23" s="46"/>
      <c r="C23" s="47"/>
      <c r="D23" s="48"/>
      <c r="E23" s="58"/>
      <c r="F23" s="58"/>
      <c r="G23" s="58"/>
      <c r="H23" s="58"/>
      <c r="I23" s="28">
        <f>I22</f>
        <v>348586.2098</v>
      </c>
      <c r="J23" s="56"/>
      <c r="K23" s="30">
        <f>0.45+2*(C21-6)/100</f>
        <v>0.5026</v>
      </c>
      <c r="L23" s="31">
        <f>I23*K23</f>
        <v>175199.42904548004</v>
      </c>
    </row>
    <row r="24" spans="2:12" ht="24.75" customHeight="1">
      <c r="B24" s="9">
        <v>5</v>
      </c>
      <c r="C24" s="10">
        <v>8.93</v>
      </c>
      <c r="D24" s="50" t="s">
        <v>22</v>
      </c>
      <c r="E24" s="34"/>
      <c r="F24" s="34"/>
      <c r="G24" s="34"/>
      <c r="H24" s="34"/>
      <c r="I24" s="35"/>
      <c r="J24" s="51"/>
      <c r="K24" s="52"/>
      <c r="L24" s="53"/>
    </row>
    <row r="25" spans="2:12" ht="24.75" customHeight="1">
      <c r="B25" s="54"/>
      <c r="C25" s="55"/>
      <c r="D25" s="40" t="s">
        <v>23</v>
      </c>
      <c r="E25" s="18">
        <v>295332.7</v>
      </c>
      <c r="F25" s="18">
        <v>5906.65</v>
      </c>
      <c r="G25" s="41">
        <f>SUM(E25+F25)*0.1</f>
        <v>30123.935000000005</v>
      </c>
      <c r="H25" s="41">
        <v>7142.86</v>
      </c>
      <c r="I25" s="57">
        <f>SUM(E25:H25)</f>
        <v>338506.145</v>
      </c>
      <c r="J25" s="57"/>
      <c r="K25" s="21"/>
      <c r="L25" s="22"/>
    </row>
    <row r="26" spans="2:12" ht="24.75" customHeight="1">
      <c r="B26" s="46"/>
      <c r="C26" s="47"/>
      <c r="D26" s="48"/>
      <c r="E26" s="26"/>
      <c r="F26" s="26"/>
      <c r="G26" s="27"/>
      <c r="H26" s="27"/>
      <c r="I26" s="28">
        <f>I25</f>
        <v>338506.145</v>
      </c>
      <c r="J26" s="56"/>
      <c r="K26" s="30">
        <f>0.45+2*(C24-6)/100</f>
        <v>0.5086</v>
      </c>
      <c r="L26" s="31">
        <f>I26*K26</f>
        <v>172164.22534700003</v>
      </c>
    </row>
    <row r="27" spans="2:12" ht="24.75" customHeight="1">
      <c r="B27" s="9">
        <v>6</v>
      </c>
      <c r="C27" s="10">
        <v>9.33</v>
      </c>
      <c r="D27" s="50" t="s">
        <v>24</v>
      </c>
      <c r="E27" s="34"/>
      <c r="F27" s="34"/>
      <c r="G27" s="34"/>
      <c r="H27" s="34"/>
      <c r="I27" s="35"/>
      <c r="J27" s="51"/>
      <c r="K27" s="52"/>
      <c r="L27" s="53"/>
    </row>
    <row r="28" spans="2:12" ht="47.25" customHeight="1">
      <c r="B28" s="54"/>
      <c r="C28" s="55"/>
      <c r="D28" s="59" t="s">
        <v>25</v>
      </c>
      <c r="E28" s="18">
        <v>322375.5</v>
      </c>
      <c r="F28" s="18">
        <v>3173.0728790426747</v>
      </c>
      <c r="G28" s="41">
        <f>SUM(E28+F28)*0.1</f>
        <v>32554.857287904266</v>
      </c>
      <c r="H28" s="41">
        <f>E28*0.12</f>
        <v>38685.06</v>
      </c>
      <c r="I28" s="18">
        <f>SUM(E28:H28)</f>
        <v>396788.49016694695</v>
      </c>
      <c r="J28" s="18"/>
      <c r="K28" s="21"/>
      <c r="L28" s="22"/>
    </row>
    <row r="29" spans="2:12" ht="24.75" customHeight="1">
      <c r="B29" s="46"/>
      <c r="C29" s="47"/>
      <c r="D29" s="48"/>
      <c r="E29" s="26"/>
      <c r="F29" s="26"/>
      <c r="G29" s="27"/>
      <c r="H29" s="27"/>
      <c r="I29" s="28">
        <f>I28</f>
        <v>396788.49016694695</v>
      </c>
      <c r="J29" s="56"/>
      <c r="K29" s="30">
        <f>0.45+2*(C27-6)/100</f>
        <v>0.5166000000000001</v>
      </c>
      <c r="L29" s="31">
        <f>I29*K29</f>
        <v>204980.9340202448</v>
      </c>
    </row>
    <row r="30" spans="2:12" ht="39.75" customHeight="1">
      <c r="B30" s="60"/>
      <c r="C30" s="60"/>
      <c r="D30" s="60"/>
      <c r="E30" s="60"/>
      <c r="F30" s="60"/>
      <c r="G30" s="60"/>
      <c r="H30" s="61" t="s">
        <v>26</v>
      </c>
      <c r="I30" s="62">
        <f>I8+I17+I20+I23+I26+I29</f>
        <v>1969296.2540660403</v>
      </c>
      <c r="J30" s="63"/>
      <c r="K30" s="64"/>
      <c r="L30" s="62">
        <f>L8+L17+L20+L23+L26+L29</f>
        <v>1013732.5082049789</v>
      </c>
    </row>
    <row r="31" spans="2:13" ht="24.75" customHeight="1">
      <c r="B31" s="65"/>
      <c r="C31" s="66"/>
      <c r="D31" s="66"/>
      <c r="E31" s="66"/>
      <c r="F31" s="66"/>
      <c r="G31" s="67"/>
      <c r="H31" s="68"/>
      <c r="I31" s="69"/>
      <c r="J31" s="70"/>
      <c r="K31" s="71"/>
      <c r="L31" s="69"/>
      <c r="M31" s="70"/>
    </row>
    <row r="32" spans="2:13" ht="24.75" customHeight="1">
      <c r="B32" s="65"/>
      <c r="C32" s="66"/>
      <c r="D32" s="66"/>
      <c r="E32" s="66"/>
      <c r="F32" s="66"/>
      <c r="G32" s="67"/>
      <c r="H32" s="68"/>
      <c r="I32" s="69"/>
      <c r="J32" s="70"/>
      <c r="K32" s="71"/>
      <c r="L32" s="69"/>
      <c r="M32" s="70"/>
    </row>
    <row r="33" spans="2:13" ht="24.75" customHeight="1">
      <c r="B33" s="65"/>
      <c r="C33" s="66"/>
      <c r="D33" s="66"/>
      <c r="E33" s="66"/>
      <c r="F33" s="66"/>
      <c r="G33" s="67"/>
      <c r="H33" s="68"/>
      <c r="I33" s="69"/>
      <c r="J33" s="70"/>
      <c r="K33" s="71"/>
      <c r="L33" s="69"/>
      <c r="M33" s="70"/>
    </row>
    <row r="34" spans="2:12" ht="35.25" customHeight="1">
      <c r="B34" s="72" t="s">
        <v>27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7" s="70" customFormat="1" ht="12.75">
      <c r="A35" s="73"/>
      <c r="B35" s="74"/>
      <c r="C35" s="74"/>
      <c r="D35" s="74"/>
      <c r="E35" s="74"/>
      <c r="G35" s="75"/>
    </row>
    <row r="36" spans="1:12" s="70" customFormat="1" ht="69.75" customHeight="1">
      <c r="A36" s="73"/>
      <c r="B36" s="76">
        <v>1</v>
      </c>
      <c r="C36" s="77" t="s">
        <v>28</v>
      </c>
      <c r="D36" s="77"/>
      <c r="E36" s="77"/>
      <c r="F36" s="77"/>
      <c r="G36" s="77"/>
      <c r="H36" s="77"/>
      <c r="I36" s="77"/>
      <c r="J36" s="77"/>
      <c r="K36" s="77"/>
      <c r="L36" s="77"/>
    </row>
    <row r="37" spans="1:12" s="78" customFormat="1" ht="39" customHeight="1">
      <c r="A37" s="1"/>
      <c r="B37" s="76">
        <v>2</v>
      </c>
      <c r="C37" s="77" t="s">
        <v>29</v>
      </c>
      <c r="D37" s="77"/>
      <c r="E37" s="77"/>
      <c r="F37" s="77"/>
      <c r="G37" s="77"/>
      <c r="H37" s="77"/>
      <c r="I37" s="77"/>
      <c r="J37" s="77"/>
      <c r="K37" s="77"/>
      <c r="L37" s="77"/>
    </row>
    <row r="38" spans="1:12" s="79" customFormat="1" ht="67.5" customHeight="1">
      <c r="A38" s="73"/>
      <c r="B38" s="76">
        <v>3</v>
      </c>
      <c r="C38" s="77" t="s">
        <v>30</v>
      </c>
      <c r="D38" s="77"/>
      <c r="E38" s="77"/>
      <c r="F38" s="77"/>
      <c r="G38" s="77"/>
      <c r="H38" s="77"/>
      <c r="I38" s="77"/>
      <c r="J38" s="77"/>
      <c r="K38" s="77"/>
      <c r="L38" s="77"/>
    </row>
    <row r="39" spans="1:12" s="78" customFormat="1" ht="60.75" customHeight="1">
      <c r="A39" s="1"/>
      <c r="B39" s="76">
        <v>4</v>
      </c>
      <c r="C39" s="77" t="s">
        <v>31</v>
      </c>
      <c r="D39" s="77"/>
      <c r="E39" s="77"/>
      <c r="F39" s="77"/>
      <c r="G39" s="77"/>
      <c r="H39" s="77"/>
      <c r="I39" s="77"/>
      <c r="J39" s="77"/>
      <c r="K39" s="77"/>
      <c r="L39" s="77"/>
    </row>
    <row r="40" spans="1:12" s="78" customFormat="1" ht="52.5" customHeight="1">
      <c r="A40" s="1"/>
      <c r="B40" s="76">
        <v>5</v>
      </c>
      <c r="C40" s="77" t="s">
        <v>32</v>
      </c>
      <c r="D40" s="77"/>
      <c r="E40" s="77"/>
      <c r="F40" s="77"/>
      <c r="G40" s="77"/>
      <c r="H40" s="77"/>
      <c r="I40" s="77"/>
      <c r="J40" s="77"/>
      <c r="K40" s="77"/>
      <c r="L40" s="77"/>
    </row>
    <row r="41" spans="1:12" s="79" customFormat="1" ht="80.25" customHeight="1">
      <c r="A41" s="73"/>
      <c r="B41" s="76">
        <v>6</v>
      </c>
      <c r="C41" s="77" t="s">
        <v>33</v>
      </c>
      <c r="D41" s="77"/>
      <c r="E41" s="77"/>
      <c r="F41" s="77"/>
      <c r="G41" s="77"/>
      <c r="H41" s="77"/>
      <c r="I41" s="77"/>
      <c r="J41" s="77"/>
      <c r="K41" s="77"/>
      <c r="L41" s="77"/>
    </row>
  </sheetData>
  <sheetProtection selectLockedCells="1" selectUnlockedCells="1"/>
  <mergeCells count="25">
    <mergeCell ref="B2:L2"/>
    <mergeCell ref="B3:B4"/>
    <mergeCell ref="C3:C4"/>
    <mergeCell ref="D3:D4"/>
    <mergeCell ref="E3:H3"/>
    <mergeCell ref="I3:I4"/>
    <mergeCell ref="K3:L3"/>
    <mergeCell ref="B10:L10"/>
    <mergeCell ref="B12:B13"/>
    <mergeCell ref="C12:C13"/>
    <mergeCell ref="D12:D13"/>
    <mergeCell ref="E12:H12"/>
    <mergeCell ref="I12:I13"/>
    <mergeCell ref="K12:L12"/>
    <mergeCell ref="I22:J22"/>
    <mergeCell ref="I25:J25"/>
    <mergeCell ref="I28:J28"/>
    <mergeCell ref="B30:G30"/>
    <mergeCell ref="B34:L34"/>
    <mergeCell ref="C36:L36"/>
    <mergeCell ref="C37:L37"/>
    <mergeCell ref="C38:L38"/>
    <mergeCell ref="C39:L39"/>
    <mergeCell ref="C40:L40"/>
    <mergeCell ref="C41:L41"/>
  </mergeCells>
  <printOptions horizontalCentered="1"/>
  <pageMargins left="0" right="0" top="0.4305555555555556" bottom="0.5" header="0.19027777777777777" footer="0.5118055555555555"/>
  <pageSetup horizontalDpi="300" verticalDpi="300" orientation="landscape" paperSize="9" scale="65"/>
  <headerFooter alignWithMargins="0">
    <oddHeader>&amp;CAllegato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palbanese</dc:creator>
  <cp:keywords/>
  <dc:description/>
  <cp:lastModifiedBy>mgditonno</cp:lastModifiedBy>
  <dcterms:created xsi:type="dcterms:W3CDTF">2009-04-03T12:14:39Z</dcterms:created>
  <dcterms:modified xsi:type="dcterms:W3CDTF">2009-04-07T14:04:46Z</dcterms:modified>
  <cp:category/>
  <cp:version/>
  <cp:contentType/>
  <cp:contentStatus/>
</cp:coreProperties>
</file>